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10.a.DEVELOP\"/>
    </mc:Choice>
  </mc:AlternateContent>
  <xr:revisionPtr revIDLastSave="0" documentId="13_ncr:1_{B4F37A60-D912-4156-96EE-85E48B1547BE}" xr6:coauthVersionLast="47" xr6:coauthVersionMax="47" xr10:uidLastSave="{00000000-0000-0000-0000-000000000000}"/>
  <bookViews>
    <workbookView xWindow="-120" yWindow="-120" windowWidth="29040" windowHeight="17520" tabRatio="823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4" i="22" l="1"/>
  <c r="K94" i="22"/>
  <c r="J94" i="22"/>
  <c r="I94" i="22"/>
  <c r="L93" i="22" l="1"/>
  <c r="K93" i="22"/>
  <c r="J93" i="22"/>
  <c r="I93" i="22"/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G1" i="8" l="1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P270" i="19" s="1"/>
  <c r="T270" i="6" s="1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H30" i="7"/>
  <c r="K30" i="20" s="1"/>
  <c r="N37" i="19"/>
  <c r="P37" i="19" s="1"/>
  <c r="T37" i="6" s="1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P182" i="20" s="1"/>
  <c r="T182" i="7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J260" i="7"/>
  <c r="M260" i="20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I259" i="7"/>
  <c r="L259" i="20" s="1"/>
  <c r="P259" i="20" s="1"/>
  <c r="L279" i="19"/>
  <c r="P279" i="19" s="1"/>
  <c r="T279" i="6" s="1"/>
  <c r="I279" i="7"/>
  <c r="L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F69" i="7"/>
  <c r="I69" i="20" s="1"/>
  <c r="N85" i="19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P130" i="20" s="1"/>
  <c r="T130" i="7" s="1"/>
  <c r="N131" i="19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N136" i="19"/>
  <c r="K136" i="7"/>
  <c r="N136" i="20" s="1"/>
  <c r="J138" i="19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P49" i="20" s="1"/>
  <c r="T49" i="7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P120" i="19" s="1"/>
  <c r="T120" i="6" s="1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P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P175" i="19" s="1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41" i="19"/>
  <c r="T41" i="6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171" i="20"/>
  <c r="T171" i="7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20"/>
  <c r="T209" i="7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86" i="19"/>
  <c r="T286" i="6" s="1"/>
  <c r="P295" i="19"/>
  <c r="T295" i="6" s="1"/>
  <c r="P9" i="19"/>
  <c r="T9" i="6" s="1"/>
  <c r="P21" i="18"/>
  <c r="T21" i="5" s="1"/>
  <c r="P25" i="18"/>
  <c r="T25" i="5" s="1"/>
  <c r="P31" i="18"/>
  <c r="T31" i="5" s="1"/>
  <c r="P38" i="20"/>
  <c r="T38" i="7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50" i="18"/>
  <c r="T50" i="5" s="1"/>
  <c r="P57" i="19"/>
  <c r="T57" i="6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59" i="19"/>
  <c r="T159" i="6" s="1"/>
  <c r="P166" i="18"/>
  <c r="T166" i="5" s="1"/>
  <c r="P192" i="20"/>
  <c r="T192" i="7" s="1"/>
  <c r="P204" i="19"/>
  <c r="T204" i="6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9"/>
  <c r="P14" i="18"/>
  <c r="P20" i="19"/>
  <c r="P22" i="19"/>
  <c r="P22" i="18"/>
  <c r="P30" i="18"/>
  <c r="P38" i="18"/>
  <c r="P46" i="18"/>
  <c r="P52" i="19"/>
  <c r="P54" i="18"/>
  <c r="P28" i="19"/>
  <c r="P29" i="18"/>
  <c r="P58" i="18"/>
  <c r="P8" i="18"/>
  <c r="P16" i="18"/>
  <c r="P24" i="18"/>
  <c r="P26" i="19"/>
  <c r="P30" i="19"/>
  <c r="P38" i="19"/>
  <c r="P42" i="19"/>
  <c r="P50" i="19"/>
  <c r="P32" i="18"/>
  <c r="P40" i="18"/>
  <c r="P48" i="18"/>
  <c r="P45" i="18"/>
  <c r="P53" i="18"/>
  <c r="B44" i="16"/>
  <c r="P60" i="20"/>
  <c r="P65" i="18"/>
  <c r="P68" i="20"/>
  <c r="P73" i="19"/>
  <c r="P73" i="18"/>
  <c r="P74" i="20"/>
  <c r="P92" i="18"/>
  <c r="P60" i="18"/>
  <c r="P68" i="18"/>
  <c r="P61" i="19"/>
  <c r="P81" i="18"/>
  <c r="P69" i="19"/>
  <c r="P80" i="19"/>
  <c r="P80" i="18"/>
  <c r="P61" i="18"/>
  <c r="P69" i="18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130" i="18"/>
  <c r="P102" i="18"/>
  <c r="P110" i="18"/>
  <c r="P113" i="20"/>
  <c r="P118" i="18"/>
  <c r="P94" i="19"/>
  <c r="P94" i="18"/>
  <c r="P89" i="18"/>
  <c r="P150" i="18"/>
  <c r="P123" i="18"/>
  <c r="P122" i="19"/>
  <c r="P140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9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183" i="20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89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20"/>
  <c r="P288" i="18"/>
  <c r="P295" i="18"/>
  <c r="P279" i="20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105" i="20" l="1"/>
  <c r="P255" i="20"/>
  <c r="P178" i="20"/>
  <c r="P169" i="19"/>
  <c r="B92" i="15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P186" i="20"/>
  <c r="T186" i="7" s="1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T282" i="7" s="1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12"/>
  <c r="A1" i="5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45" i="6"/>
  <c r="T127" i="7"/>
  <c r="T118" i="5"/>
  <c r="T90" i="6"/>
  <c r="T61" i="6"/>
  <c r="T60" i="7"/>
  <c r="T48" i="5"/>
  <c r="T16" i="5"/>
  <c r="T12" i="6"/>
  <c r="T295" i="7"/>
  <c r="T288" i="5"/>
  <c r="T264" i="5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64" i="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10" i="7"/>
  <c r="T36" i="6"/>
  <c r="T54" i="5"/>
  <c r="T22" i="5"/>
  <c r="T232" i="6"/>
  <c r="D13" i="17"/>
  <c r="H3" i="11"/>
  <c r="T279" i="7"/>
  <c r="T287" i="5"/>
  <c r="T263" i="5"/>
  <c r="T298" i="7"/>
  <c r="T273" i="6"/>
  <c r="T275" i="7"/>
  <c r="T291" i="5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C5" i="17" l="1"/>
  <c r="AA1" i="14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P5" i="19"/>
  <c r="Q5" i="19" s="1"/>
  <c r="R5" i="19" s="1"/>
  <c r="V5" i="6" s="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Q132" i="19"/>
  <c r="R132" i="19" s="1"/>
  <c r="V132" i="6" s="1"/>
  <c r="Q33" i="19"/>
  <c r="Q295" i="19"/>
  <c r="Q204" i="19"/>
  <c r="Q166" i="19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W252" i="6" s="1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Q278" i="19"/>
  <c r="S260" i="19"/>
  <c r="W260" i="6" s="1"/>
  <c r="Q144" i="19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Q242" i="19"/>
  <c r="R242" i="19" s="1"/>
  <c r="V242" i="6" s="1"/>
  <c r="S55" i="19"/>
  <c r="T55" i="19" s="1"/>
  <c r="U55" i="19" s="1"/>
  <c r="AK55" i="6" s="1"/>
  <c r="Q167" i="19"/>
  <c r="E198" i="19"/>
  <c r="E223" i="19"/>
  <c r="M223" i="6" s="1"/>
  <c r="E63" i="19"/>
  <c r="M63" i="6" s="1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Q274" i="19"/>
  <c r="Q170" i="19"/>
  <c r="R170" i="19" s="1"/>
  <c r="V170" i="6" s="1"/>
  <c r="Q118" i="19"/>
  <c r="R118" i="19" s="1"/>
  <c r="V118" i="6" s="1"/>
  <c r="S14" i="19"/>
  <c r="T14" i="19" s="1"/>
  <c r="U14" i="19" s="1"/>
  <c r="AK14" i="6" s="1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Q230" i="19"/>
  <c r="Q136" i="19"/>
  <c r="R136" i="19" s="1"/>
  <c r="V136" i="6" s="1"/>
  <c r="S91" i="19"/>
  <c r="T91" i="19" s="1"/>
  <c r="U91" i="19" s="1"/>
  <c r="AK91" i="6" s="1"/>
  <c r="Q67" i="19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Q60" i="19"/>
  <c r="R60" i="19" s="1"/>
  <c r="V60" i="6" s="1"/>
  <c r="Q263" i="19"/>
  <c r="R263" i="19" s="1"/>
  <c r="V263" i="6" s="1"/>
  <c r="Q214" i="19"/>
  <c r="S97" i="19"/>
  <c r="Q120" i="19"/>
  <c r="R120" i="19" s="1"/>
  <c r="V120" i="6" s="1"/>
  <c r="S32" i="19"/>
  <c r="T32" i="19" s="1"/>
  <c r="U32" i="19" s="1"/>
  <c r="AK32" i="6" s="1"/>
  <c r="Q288" i="19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U239" i="19" s="1"/>
  <c r="AK239" i="6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AD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M38" i="6" s="1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AD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M20" i="6" s="1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M270" i="6" s="1"/>
  <c r="E40" i="19"/>
  <c r="AB40" i="19" s="1"/>
  <c r="AD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M188" i="6" s="1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AB195" i="19" s="1"/>
  <c r="AD195" i="19" s="1"/>
  <c r="E154" i="19"/>
  <c r="AA154" i="19" s="1"/>
  <c r="E16" i="19"/>
  <c r="M16" i="6" s="1"/>
  <c r="E272" i="19"/>
  <c r="E231" i="19"/>
  <c r="M231" i="6" s="1"/>
  <c r="E190" i="19"/>
  <c r="M190" i="6" s="1"/>
  <c r="E52" i="19"/>
  <c r="E11" i="19"/>
  <c r="M11" i="6" s="1"/>
  <c r="E267" i="19"/>
  <c r="AB267" i="19" s="1"/>
  <c r="AD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AA229" i="19" s="1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W14" i="6"/>
  <c r="S28" i="18"/>
  <c r="E182" i="18"/>
  <c r="M182" i="5" s="1"/>
  <c r="E201" i="18"/>
  <c r="AA201" i="18" s="1"/>
  <c r="V179" i="19"/>
  <c r="E115" i="18"/>
  <c r="E207" i="18"/>
  <c r="AA207" i="18" s="1"/>
  <c r="E170" i="18"/>
  <c r="M170" i="5" s="1"/>
  <c r="E254" i="18"/>
  <c r="AA254" i="18" s="1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W142" i="5" s="1"/>
  <c r="S90" i="18"/>
  <c r="S57" i="18"/>
  <c r="S105" i="18"/>
  <c r="S224" i="18"/>
  <c r="S240" i="18"/>
  <c r="S265" i="18"/>
  <c r="E134" i="18"/>
  <c r="AB134" i="18" s="1"/>
  <c r="E213" i="18"/>
  <c r="AB213" i="18" s="1"/>
  <c r="E256" i="18"/>
  <c r="AA256" i="18" s="1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W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W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AA79" i="18"/>
  <c r="M277" i="5"/>
  <c r="M4" i="20"/>
  <c r="AB256" i="18"/>
  <c r="AA280" i="18"/>
  <c r="AA51" i="18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T263" i="19"/>
  <c r="U263" i="19" s="1"/>
  <c r="AK263" i="6" s="1"/>
  <c r="W263" i="6"/>
  <c r="R125" i="19"/>
  <c r="V125" i="6" s="1"/>
  <c r="T262" i="19"/>
  <c r="W262" i="6"/>
  <c r="T278" i="19"/>
  <c r="U278" i="19" s="1"/>
  <c r="AK278" i="6" s="1"/>
  <c r="W278" i="6"/>
  <c r="AB61" i="19"/>
  <c r="AA61" i="19"/>
  <c r="M61" i="6"/>
  <c r="AB229" i="19"/>
  <c r="AA14" i="19"/>
  <c r="AB14" i="19"/>
  <c r="M14" i="6"/>
  <c r="AB11" i="19"/>
  <c r="M52" i="6"/>
  <c r="AB52" i="19"/>
  <c r="AA52" i="19"/>
  <c r="AA16" i="19"/>
  <c r="AA195" i="19"/>
  <c r="AB73" i="19"/>
  <c r="AA73" i="19"/>
  <c r="M73" i="6"/>
  <c r="AB188" i="19"/>
  <c r="AB70" i="19"/>
  <c r="AA70" i="19"/>
  <c r="M70" i="6"/>
  <c r="W180" i="6"/>
  <c r="T281" i="19"/>
  <c r="U281" i="19" s="1"/>
  <c r="AK281" i="6" s="1"/>
  <c r="W281" i="6"/>
  <c r="R52" i="19"/>
  <c r="V52" i="6" s="1"/>
  <c r="T118" i="19"/>
  <c r="U118" i="19" s="1"/>
  <c r="AK118" i="6" s="1"/>
  <c r="W118" i="6"/>
  <c r="T40" i="19"/>
  <c r="U40" i="19" s="1"/>
  <c r="AK40" i="6" s="1"/>
  <c r="W40" i="6"/>
  <c r="T59" i="19"/>
  <c r="U59" i="19" s="1"/>
  <c r="AK59" i="6" s="1"/>
  <c r="W59" i="6"/>
  <c r="R178" i="19"/>
  <c r="V178" i="6" s="1"/>
  <c r="T176" i="19"/>
  <c r="U176" i="19" s="1"/>
  <c r="AK176" i="6" s="1"/>
  <c r="W176" i="6"/>
  <c r="AB270" i="19"/>
  <c r="AA273" i="19"/>
  <c r="M273" i="6"/>
  <c r="AB273" i="19"/>
  <c r="AB161" i="19"/>
  <c r="AA161" i="19"/>
  <c r="M161" i="6"/>
  <c r="AA20" i="19"/>
  <c r="M158" i="6"/>
  <c r="AB158" i="19"/>
  <c r="AA158" i="19"/>
  <c r="AB82" i="19"/>
  <c r="AA82" i="19"/>
  <c r="M82" i="6"/>
  <c r="AA38" i="19"/>
  <c r="AA79" i="19"/>
  <c r="AB79" i="19"/>
  <c r="M7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111" i="19"/>
  <c r="V111" i="6" s="1"/>
  <c r="R58" i="19"/>
  <c r="V58" i="6" s="1"/>
  <c r="T266" i="19"/>
  <c r="U266" i="19" s="1"/>
  <c r="AK266" i="6" s="1"/>
  <c r="W266" i="6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69" i="19"/>
  <c r="V169" i="6" s="1"/>
  <c r="R124" i="19"/>
  <c r="V124" i="6" s="1"/>
  <c r="T247" i="19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74" i="19"/>
  <c r="U74" i="19" s="1"/>
  <c r="AK74" i="6" s="1"/>
  <c r="W74" i="6"/>
  <c r="AB169" i="19"/>
  <c r="AB63" i="19"/>
  <c r="AB133" i="19"/>
  <c r="AA133" i="19"/>
  <c r="M133" i="6"/>
  <c r="AA224" i="19"/>
  <c r="AB72" i="19"/>
  <c r="AA72" i="19"/>
  <c r="M72" i="6"/>
  <c r="AB294" i="19"/>
  <c r="AA294" i="19"/>
  <c r="M294" i="6"/>
  <c r="M171" i="6"/>
  <c r="AA171" i="19"/>
  <c r="AB171" i="19"/>
  <c r="AA58" i="19"/>
  <c r="M58" i="6"/>
  <c r="AB58" i="19"/>
  <c r="AB140" i="19"/>
  <c r="AB274" i="19"/>
  <c r="AA274" i="19"/>
  <c r="M274" i="6"/>
  <c r="AA18" i="19"/>
  <c r="AB18" i="19"/>
  <c r="M18" i="6"/>
  <c r="AA59" i="19"/>
  <c r="AB59" i="19"/>
  <c r="M59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97" i="19"/>
  <c r="U197" i="19" s="1"/>
  <c r="AK197" i="6" s="1"/>
  <c r="W197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R186" i="19"/>
  <c r="V186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V14" i="19"/>
  <c r="Y14" i="19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43" i="19"/>
  <c r="U43" i="19" s="1"/>
  <c r="AK43" i="6" s="1"/>
  <c r="W43" i="6"/>
  <c r="R244" i="19"/>
  <c r="V244" i="6" s="1"/>
  <c r="R295" i="19"/>
  <c r="V295" i="6" s="1"/>
  <c r="R204" i="19"/>
  <c r="V204" i="6" s="1"/>
  <c r="R166" i="19"/>
  <c r="V166" i="6" s="1"/>
  <c r="T204" i="19"/>
  <c r="U204" i="19" s="1"/>
  <c r="AK204" i="6" s="1"/>
  <c r="W204" i="6"/>
  <c r="T252" i="19"/>
  <c r="U252" i="19" s="1"/>
  <c r="AK252" i="6" s="1"/>
  <c r="T189" i="19"/>
  <c r="U189" i="19" s="1"/>
  <c r="AK189" i="6" s="1"/>
  <c r="W189" i="6"/>
  <c r="T96" i="19"/>
  <c r="U96" i="19" s="1"/>
  <c r="AK96" i="6" s="1"/>
  <c r="W96" i="6"/>
  <c r="T8" i="19"/>
  <c r="U8" i="19" s="1"/>
  <c r="AK8" i="6" s="1"/>
  <c r="W8" i="6"/>
  <c r="T123" i="19"/>
  <c r="U123" i="19" s="1"/>
  <c r="AK123" i="6" s="1"/>
  <c r="W123" i="6"/>
  <c r="R9" i="19"/>
  <c r="V9" i="6" s="1"/>
  <c r="R144" i="19"/>
  <c r="V144" i="6" s="1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155" i="19"/>
  <c r="V155" i="6" s="1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4" i="19"/>
  <c r="V264" i="6" s="1"/>
  <c r="R230" i="19"/>
  <c r="V230" i="6" s="1"/>
  <c r="R67" i="19"/>
  <c r="V67" i="6" s="1"/>
  <c r="T236" i="19"/>
  <c r="U236" i="19" s="1"/>
  <c r="AK236" i="6" s="1"/>
  <c r="W236" i="6"/>
  <c r="R184" i="19"/>
  <c r="V184" i="6" s="1"/>
  <c r="T17" i="19"/>
  <c r="U17" i="19" s="1"/>
  <c r="AK17" i="6" s="1"/>
  <c r="W17" i="6"/>
  <c r="T108" i="19"/>
  <c r="U108" i="19" s="1"/>
  <c r="AK108" i="6" s="1"/>
  <c r="W108" i="6"/>
  <c r="R62" i="19"/>
  <c r="V62" i="6" s="1"/>
  <c r="R214" i="19"/>
  <c r="V214" i="6" s="1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R274" i="19"/>
  <c r="V274" i="6" s="1"/>
  <c r="M280" i="5" l="1"/>
  <c r="W239" i="6"/>
  <c r="AA260" i="18"/>
  <c r="AA270" i="19"/>
  <c r="AB83" i="18"/>
  <c r="M113" i="5"/>
  <c r="AB236" i="19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M23" i="6"/>
  <c r="AB43" i="19"/>
  <c r="AD43" i="19" s="1"/>
  <c r="M28" i="6"/>
  <c r="W209" i="6"/>
  <c r="AA129" i="19"/>
  <c r="W218" i="6"/>
  <c r="AA74" i="19"/>
  <c r="AB122" i="19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B240" i="19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M257" i="6"/>
  <c r="W203" i="6"/>
  <c r="AB175" i="19"/>
  <c r="AA254" i="19"/>
  <c r="M288" i="6"/>
  <c r="T233" i="19"/>
  <c r="U233" i="19" s="1"/>
  <c r="AK233" i="6" s="1"/>
  <c r="AB138" i="19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B159" i="19"/>
  <c r="AD159" i="19" s="1"/>
  <c r="T63" i="19"/>
  <c r="U63" i="19" s="1"/>
  <c r="AK63" i="6" s="1"/>
  <c r="V33" i="19"/>
  <c r="Y33" i="19" s="1"/>
  <c r="A33" i="9" s="1"/>
  <c r="AB186" i="19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A245" i="19"/>
  <c r="M49" i="6"/>
  <c r="M152" i="6"/>
  <c r="M175" i="6"/>
  <c r="V41" i="19"/>
  <c r="Y41" i="19" s="1"/>
  <c r="A41" i="9" s="1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Y239" i="19" s="1"/>
  <c r="A239" i="9" s="1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U138" i="19" s="1"/>
  <c r="AK138" i="6" s="1"/>
  <c r="W213" i="6"/>
  <c r="W27" i="6"/>
  <c r="W6" i="6"/>
  <c r="AE239" i="19"/>
  <c r="AM239" i="19" s="1"/>
  <c r="P239" i="9" s="1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M111" i="6"/>
  <c r="AA114" i="19"/>
  <c r="AB190" i="19"/>
  <c r="AD190" i="19" s="1"/>
  <c r="AB193" i="19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U72" i="19" s="1"/>
  <c r="AK72" i="6" s="1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U209" i="18" s="1"/>
  <c r="AK209" i="5" s="1"/>
  <c r="O209" i="21"/>
  <c r="T101" i="18"/>
  <c r="U101" i="18" s="1"/>
  <c r="AK101" i="5" s="1"/>
  <c r="O101" i="21"/>
  <c r="O44" i="21"/>
  <c r="T85" i="18"/>
  <c r="U85" i="18" s="1"/>
  <c r="AK85" i="5" s="1"/>
  <c r="O85" i="21"/>
  <c r="T64" i="19"/>
  <c r="U64" i="19" s="1"/>
  <c r="AK64" i="6" s="1"/>
  <c r="T185" i="18"/>
  <c r="U185" i="18" s="1"/>
  <c r="AK185" i="5" s="1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A103" i="19"/>
  <c r="AA27" i="19"/>
  <c r="AB27" i="19"/>
  <c r="M27" i="6"/>
  <c r="AB24" i="19"/>
  <c r="AD24" i="19" s="1"/>
  <c r="AA24" i="19"/>
  <c r="M24" i="6"/>
  <c r="T147" i="19"/>
  <c r="U147" i="19" s="1"/>
  <c r="AK147" i="6" s="1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A35" i="19"/>
  <c r="AB35" i="19"/>
  <c r="AD35" i="19" s="1"/>
  <c r="M35" i="6"/>
  <c r="AA284" i="19"/>
  <c r="AB284" i="19"/>
  <c r="M284" i="6"/>
  <c r="V38" i="19"/>
  <c r="Y38" i="19" s="1"/>
  <c r="R38" i="19"/>
  <c r="V38" i="6" s="1"/>
  <c r="AB113" i="19"/>
  <c r="AD113" i="19" s="1"/>
  <c r="M113" i="6"/>
  <c r="AA118" i="19"/>
  <c r="M118" i="6"/>
  <c r="AB118" i="19"/>
  <c r="M295" i="6"/>
  <c r="AA295" i="19"/>
  <c r="AB295" i="19"/>
  <c r="AA219" i="19"/>
  <c r="M219" i="6"/>
  <c r="AB216" i="19"/>
  <c r="AA216" i="19"/>
  <c r="M216" i="6"/>
  <c r="W122" i="6"/>
  <c r="T122" i="19"/>
  <c r="U122" i="19" s="1"/>
  <c r="AK122" i="6" s="1"/>
  <c r="T241" i="19"/>
  <c r="U241" i="19" s="1"/>
  <c r="AK241" i="6" s="1"/>
  <c r="W241" i="6"/>
  <c r="AA153" i="19"/>
  <c r="AB153" i="19"/>
  <c r="AD153" i="19" s="1"/>
  <c r="M153" i="6"/>
  <c r="AB238" i="19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U153" i="19" s="1"/>
  <c r="AK153" i="6" s="1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A100" i="19"/>
  <c r="M100" i="6"/>
  <c r="T101" i="19"/>
  <c r="U101" i="19" s="1"/>
  <c r="AK101" i="6" s="1"/>
  <c r="W101" i="6"/>
  <c r="T280" i="19"/>
  <c r="U280" i="19" s="1"/>
  <c r="AK280" i="6" s="1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U97" i="19" s="1"/>
  <c r="AK97" i="6" s="1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U272" i="18" s="1"/>
  <c r="AK272" i="5" s="1"/>
  <c r="O272" i="21"/>
  <c r="T72" i="18"/>
  <c r="U72" i="18" s="1"/>
  <c r="AK72" i="5" s="1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U189" i="18" s="1"/>
  <c r="AK189" i="5" s="1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U48" i="18" s="1"/>
  <c r="AK48" i="5" s="1"/>
  <c r="O48" i="21"/>
  <c r="O243" i="21"/>
  <c r="T77" i="18"/>
  <c r="U77" i="18" s="1"/>
  <c r="AK77" i="5" s="1"/>
  <c r="O77" i="21"/>
  <c r="T54" i="18"/>
  <c r="U54" i="18" s="1"/>
  <c r="AK54" i="5" s="1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V284" i="19"/>
  <c r="T167" i="19"/>
  <c r="U167" i="19" s="1"/>
  <c r="AK167" i="6" s="1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Y22" i="19" s="1"/>
  <c r="A22" i="9" s="1"/>
  <c r="U201" i="19"/>
  <c r="AK201" i="6" s="1"/>
  <c r="V201" i="19"/>
  <c r="U271" i="19"/>
  <c r="AK271" i="6" s="1"/>
  <c r="V271" i="19"/>
  <c r="AB12" i="19"/>
  <c r="AD12" i="19" s="1"/>
  <c r="M84" i="6"/>
  <c r="V151" i="19"/>
  <c r="Y151" i="19" s="1"/>
  <c r="A151" i="9" s="1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237" i="19"/>
  <c r="AD69" i="19"/>
  <c r="AA147" i="19"/>
  <c r="M195" i="6"/>
  <c r="M267" i="6"/>
  <c r="M150" i="6"/>
  <c r="M121" i="6"/>
  <c r="AB8" i="18"/>
  <c r="AD8" i="18" s="1"/>
  <c r="M8" i="5"/>
  <c r="AD7" i="19"/>
  <c r="M170" i="6"/>
  <c r="AD260" i="19"/>
  <c r="AB218" i="19"/>
  <c r="AD218" i="19" s="1"/>
  <c r="AA290" i="19"/>
  <c r="AD221" i="19"/>
  <c r="AD188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AD52" i="19"/>
  <c r="AD14" i="19"/>
  <c r="AD238" i="19"/>
  <c r="W164" i="6"/>
  <c r="AD134" i="19"/>
  <c r="AA170" i="19"/>
  <c r="M218" i="6"/>
  <c r="AD295" i="19"/>
  <c r="AB290" i="19"/>
  <c r="AD290" i="19" s="1"/>
  <c r="AD230" i="19"/>
  <c r="AD298" i="19"/>
  <c r="AD229" i="19"/>
  <c r="AD152" i="19"/>
  <c r="AD61" i="19"/>
  <c r="AD127" i="19"/>
  <c r="AA248" i="19"/>
  <c r="AD202" i="19"/>
  <c r="AB251" i="19"/>
  <c r="AD251" i="19" s="1"/>
  <c r="AB30" i="19"/>
  <c r="AD30" i="19" s="1"/>
  <c r="AD107" i="19"/>
  <c r="AB214" i="19"/>
  <c r="AD214" i="19" s="1"/>
  <c r="M145" i="6"/>
  <c r="AD239" i="19"/>
  <c r="M275" i="6"/>
  <c r="AB26" i="19"/>
  <c r="AD26" i="19" s="1"/>
  <c r="AD21" i="19"/>
  <c r="AA98" i="19"/>
  <c r="AD206" i="19"/>
  <c r="M137" i="6"/>
  <c r="AD247" i="19"/>
  <c r="AA249" i="19"/>
  <c r="AD93" i="19"/>
  <c r="AD42" i="19"/>
  <c r="AD172" i="19"/>
  <c r="AD201" i="19"/>
  <c r="AD82" i="19"/>
  <c r="AD161" i="19"/>
  <c r="AD270" i="19"/>
  <c r="T169" i="19"/>
  <c r="W169" i="6"/>
  <c r="AD228" i="19"/>
  <c r="AD186" i="19"/>
  <c r="AD219" i="19"/>
  <c r="AD300" i="19"/>
  <c r="AD75" i="19"/>
  <c r="AD118" i="19"/>
  <c r="AD16" i="19"/>
  <c r="AD193" i="19"/>
  <c r="B51" i="16"/>
  <c r="AS279" i="19" s="1"/>
  <c r="AT279" i="19" s="1"/>
  <c r="AD114" i="19"/>
  <c r="AB275" i="19"/>
  <c r="AD275" i="19" s="1"/>
  <c r="M26" i="6"/>
  <c r="AD103" i="19"/>
  <c r="AB98" i="19"/>
  <c r="AD98" i="19" s="1"/>
  <c r="AD96" i="19"/>
  <c r="AA137" i="19"/>
  <c r="AB249" i="19"/>
  <c r="AD249" i="19" s="1"/>
  <c r="AD240" i="19"/>
  <c r="M40" i="6"/>
  <c r="W116" i="6"/>
  <c r="W155" i="6"/>
  <c r="AD106" i="19"/>
  <c r="AD155" i="19"/>
  <c r="AD23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27" i="19"/>
  <c r="AD108" i="19"/>
  <c r="AD100" i="19"/>
  <c r="AD58" i="19"/>
  <c r="AD53" i="19"/>
  <c r="AD294" i="19"/>
  <c r="W125" i="6"/>
  <c r="AD164" i="19"/>
  <c r="AD122" i="19"/>
  <c r="AD20" i="19"/>
  <c r="AD125" i="19"/>
  <c r="AD183" i="19"/>
  <c r="AD174" i="19"/>
  <c r="AA40" i="19"/>
  <c r="AD262" i="19"/>
  <c r="M47" i="5"/>
  <c r="W174" i="6"/>
  <c r="T174" i="19"/>
  <c r="W210" i="6"/>
  <c r="T210" i="19"/>
  <c r="AD138" i="19"/>
  <c r="AD187" i="19"/>
  <c r="AD268" i="19"/>
  <c r="AD45" i="19"/>
  <c r="AD252" i="19"/>
  <c r="AD293" i="19"/>
  <c r="AD158" i="19"/>
  <c r="AD215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130" i="19"/>
  <c r="AD224" i="19"/>
  <c r="AD78" i="19"/>
  <c r="AD49" i="19"/>
  <c r="AD203" i="19"/>
  <c r="AD64" i="19"/>
  <c r="AD191" i="19"/>
  <c r="W199" i="6"/>
  <c r="AD41" i="19"/>
  <c r="AD194" i="19"/>
  <c r="AD31" i="19"/>
  <c r="AD273" i="19"/>
  <c r="W57" i="6"/>
  <c r="W34" i="6"/>
  <c r="T34" i="19"/>
  <c r="AD184" i="19"/>
  <c r="AD296" i="19"/>
  <c r="AD175" i="19"/>
  <c r="AD259" i="19"/>
  <c r="AD254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46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AC239" i="19"/>
  <c r="H239" i="9" s="1"/>
  <c r="V199" i="19"/>
  <c r="V176" i="19"/>
  <c r="V212" i="19"/>
  <c r="V263" i="19"/>
  <c r="V194" i="19"/>
  <c r="AF239" i="19"/>
  <c r="J239" i="9" s="1"/>
  <c r="AB173" i="18"/>
  <c r="W106" i="5"/>
  <c r="AB49" i="18"/>
  <c r="M183" i="5"/>
  <c r="V200" i="19"/>
  <c r="W213" i="5"/>
  <c r="W266" i="5"/>
  <c r="AA218" i="18"/>
  <c r="AB254" i="18"/>
  <c r="M152" i="5"/>
  <c r="V72" i="18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Y136" i="19" s="1"/>
  <c r="A136" i="9" s="1"/>
  <c r="V44" i="19"/>
  <c r="Y44" i="19" s="1"/>
  <c r="A44" i="9" s="1"/>
  <c r="V294" i="19"/>
  <c r="W205" i="5"/>
  <c r="AA275" i="18"/>
  <c r="W72" i="5"/>
  <c r="W242" i="5"/>
  <c r="M134" i="5"/>
  <c r="V81" i="19"/>
  <c r="V209" i="18"/>
  <c r="Y209" i="18" s="1"/>
  <c r="A209" i="8" s="1"/>
  <c r="W185" i="5"/>
  <c r="W276" i="5"/>
  <c r="AA173" i="18"/>
  <c r="AA90" i="18"/>
  <c r="M34" i="5"/>
  <c r="M198" i="5"/>
  <c r="V60" i="19"/>
  <c r="Y60" i="19" s="1"/>
  <c r="A60" i="9" s="1"/>
  <c r="V57" i="19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V272" i="18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V54" i="18"/>
  <c r="V48" i="18"/>
  <c r="Y48" i="18" s="1"/>
  <c r="M300" i="5"/>
  <c r="AB300" i="18"/>
  <c r="AB115" i="18"/>
  <c r="M29" i="5"/>
  <c r="AA47" i="18"/>
  <c r="M175" i="5"/>
  <c r="AB248" i="18"/>
  <c r="AA53" i="18"/>
  <c r="AB119" i="18"/>
  <c r="V232" i="19"/>
  <c r="V72" i="19"/>
  <c r="AD47" i="18"/>
  <c r="AA248" i="18"/>
  <c r="U89" i="19"/>
  <c r="AK89" i="6" s="1"/>
  <c r="V89" i="19"/>
  <c r="U166" i="19"/>
  <c r="AK166" i="6" s="1"/>
  <c r="V166" i="19"/>
  <c r="AE166" i="19" s="1"/>
  <c r="AI166" i="19" s="1"/>
  <c r="L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U262" i="19"/>
  <c r="AK262" i="6" s="1"/>
  <c r="V262" i="19"/>
  <c r="V162" i="19"/>
  <c r="Y162" i="19" s="1"/>
  <c r="U37" i="19"/>
  <c r="AK37" i="6" s="1"/>
  <c r="V37" i="19"/>
  <c r="Y37" i="19" s="1"/>
  <c r="U128" i="19"/>
  <c r="AK128" i="6" s="1"/>
  <c r="V128" i="19"/>
  <c r="AC128" i="19" s="1"/>
  <c r="H128" i="9" s="1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Y189" i="18" s="1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V185" i="18"/>
  <c r="Y185" i="18" s="1"/>
  <c r="U260" i="19"/>
  <c r="AK260" i="6" s="1"/>
  <c r="V260" i="19"/>
  <c r="AF260" i="19" s="1"/>
  <c r="J260" i="9" s="1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85" i="18"/>
  <c r="V275" i="19"/>
  <c r="AC275" i="19" s="1"/>
  <c r="H275" i="9" s="1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97" i="19"/>
  <c r="V74" i="19"/>
  <c r="V152" i="19"/>
  <c r="V235" i="19"/>
  <c r="V153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Y110" i="19" s="1"/>
  <c r="A110" i="9" s="1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AC91" i="19" s="1"/>
  <c r="H91" i="9" s="1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Y145" i="19" s="1"/>
  <c r="A145" i="9" s="1"/>
  <c r="V94" i="19"/>
  <c r="V181" i="19"/>
  <c r="V249" i="19"/>
  <c r="V13" i="19"/>
  <c r="V154" i="19"/>
  <c r="V208" i="19"/>
  <c r="V80" i="19"/>
  <c r="V171" i="19"/>
  <c r="V135" i="19"/>
  <c r="AF135" i="19" s="1"/>
  <c r="J135" i="9" s="1"/>
  <c r="V270" i="19"/>
  <c r="V246" i="19"/>
  <c r="V147" i="19"/>
  <c r="V39" i="19"/>
  <c r="V252" i="19"/>
  <c r="V238" i="19"/>
  <c r="V231" i="19"/>
  <c r="V286" i="19"/>
  <c r="V40" i="19"/>
  <c r="Y40" i="19" s="1"/>
  <c r="AH239" i="19"/>
  <c r="K239" i="9" s="1"/>
  <c r="AD284" i="19"/>
  <c r="AD225" i="19"/>
  <c r="AD84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04" i="19"/>
  <c r="Y204" i="19" s="1"/>
  <c r="V244" i="19"/>
  <c r="Y244" i="19" s="1"/>
  <c r="V6" i="19"/>
  <c r="Y6" i="19" s="1"/>
  <c r="V276" i="19"/>
  <c r="Y276" i="19" s="1"/>
  <c r="V108" i="19"/>
  <c r="Y108" i="19" s="1"/>
  <c r="V279" i="19"/>
  <c r="Y279" i="19" s="1"/>
  <c r="V138" i="19"/>
  <c r="Y138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AE151" i="19"/>
  <c r="AH151" i="19" s="1"/>
  <c r="K151" i="9" s="1"/>
  <c r="AF151" i="19"/>
  <c r="J151" i="9" s="1"/>
  <c r="AC151" i="19"/>
  <c r="H151" i="9" s="1"/>
  <c r="V205" i="19"/>
  <c r="Y205" i="19" s="1"/>
  <c r="AC145" i="19"/>
  <c r="H145" i="9" s="1"/>
  <c r="AF145" i="19"/>
  <c r="J145" i="9" s="1"/>
  <c r="AE145" i="19"/>
  <c r="AL145" i="19" s="1"/>
  <c r="O145" i="9" s="1"/>
  <c r="U65" i="19"/>
  <c r="AK65" i="6" s="1"/>
  <c r="V65" i="19"/>
  <c r="Y65" i="19" s="1"/>
  <c r="AF221" i="19"/>
  <c r="J221" i="9" s="1"/>
  <c r="V241" i="19"/>
  <c r="Y241" i="19" s="1"/>
  <c r="V237" i="19"/>
  <c r="Y237" i="19" s="1"/>
  <c r="AF22" i="19"/>
  <c r="J22" i="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AD291" i="20"/>
  <c r="B52" i="16"/>
  <c r="AD215" i="20"/>
  <c r="AD26" i="20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AC41" i="19"/>
  <c r="H41" i="9" s="1"/>
  <c r="AF41" i="19"/>
  <c r="J41" i="9" s="1"/>
  <c r="AE41" i="19"/>
  <c r="AI41" i="19" s="1"/>
  <c r="L41" i="9" s="1"/>
  <c r="V120" i="19"/>
  <c r="Y120" i="19" s="1"/>
  <c r="AE60" i="19"/>
  <c r="AM60" i="19" s="1"/>
  <c r="P60" i="9" s="1"/>
  <c r="AC60" i="19"/>
  <c r="H60" i="9" s="1"/>
  <c r="AF60" i="19"/>
  <c r="J60" i="9" s="1"/>
  <c r="AE136" i="19"/>
  <c r="AL136" i="19" s="1"/>
  <c r="O136" i="9" s="1"/>
  <c r="AC136" i="19"/>
  <c r="H136" i="9" s="1"/>
  <c r="AF136" i="19"/>
  <c r="J136" i="9" s="1"/>
  <c r="V86" i="19"/>
  <c r="Y86" i="19" s="1"/>
  <c r="AE14" i="19"/>
  <c r="AM14" i="19" s="1"/>
  <c r="P14" i="9" s="1"/>
  <c r="AF14" i="19"/>
  <c r="J14" i="9" s="1"/>
  <c r="AC14" i="19"/>
  <c r="H14" i="9" s="1"/>
  <c r="V250" i="19"/>
  <c r="Y250" i="19" s="1"/>
  <c r="V280" i="19"/>
  <c r="Y28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AC110" i="19"/>
  <c r="H110" i="9" s="1"/>
  <c r="V36" i="19"/>
  <c r="Y36" i="19" s="1"/>
  <c r="V167" i="19"/>
  <c r="Y167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AE69" i="19" l="1"/>
  <c r="AH69" i="19" s="1"/>
  <c r="K69" i="9" s="1"/>
  <c r="AE275" i="19"/>
  <c r="AI275" i="19" s="1"/>
  <c r="L275" i="9" s="1"/>
  <c r="AC57" i="19"/>
  <c r="H57" i="9" s="1"/>
  <c r="AF69" i="19"/>
  <c r="J69" i="9" s="1"/>
  <c r="I179" i="9"/>
  <c r="V16" i="18"/>
  <c r="Y16" i="18" s="1"/>
  <c r="A16" i="8" s="1"/>
  <c r="AC209" i="18"/>
  <c r="H209" i="8" s="1"/>
  <c r="AE44" i="19"/>
  <c r="AM44" i="19" s="1"/>
  <c r="P44" i="9" s="1"/>
  <c r="V273" i="19"/>
  <c r="AE273" i="19" s="1"/>
  <c r="AH273" i="19" s="1"/>
  <c r="K273" i="9" s="1"/>
  <c r="AE162" i="19"/>
  <c r="AH162" i="19" s="1"/>
  <c r="K162" i="9" s="1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G133" i="11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U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G201" i="11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G210" i="11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G285" i="11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AC276" i="18" s="1"/>
  <c r="H276" i="8" s="1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K100" i="19" s="1"/>
  <c r="N100" i="9" s="1"/>
  <c r="AC26" i="19"/>
  <c r="H26" i="9" s="1"/>
  <c r="AC23" i="19"/>
  <c r="H23" i="9" s="1"/>
  <c r="V222" i="19"/>
  <c r="AE222" i="19" s="1"/>
  <c r="AM222" i="19" s="1"/>
  <c r="P222" i="9" s="1"/>
  <c r="AE130" i="19"/>
  <c r="AI130" i="19" s="1"/>
  <c r="L130" i="9" s="1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E16" i="18"/>
  <c r="AH16" i="18" s="1"/>
  <c r="K16" i="8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AK262" i="19" s="1"/>
  <c r="N262" i="9" s="1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AH246" i="19" s="1"/>
  <c r="K246" i="9" s="1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AH270" i="19" s="1"/>
  <c r="K270" i="9" s="1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AJ19" i="19" s="1"/>
  <c r="M19" i="9" s="1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H157" i="19" s="1"/>
  <c r="K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AH299" i="19" s="1"/>
  <c r="K299" i="9" s="1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AL186" i="19" s="1"/>
  <c r="O186" i="9" s="1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AL80" i="19" s="1"/>
  <c r="O80" i="9" s="1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AL91" i="19" s="1"/>
  <c r="O91" i="9" s="1"/>
  <c r="Y91" i="19"/>
  <c r="A91" i="9" s="1"/>
  <c r="AE95" i="19"/>
  <c r="AL95" i="19" s="1"/>
  <c r="O95" i="9" s="1"/>
  <c r="Y95" i="19"/>
  <c r="A95" i="9" s="1"/>
  <c r="AF234" i="19"/>
  <c r="J234" i="9" s="1"/>
  <c r="Y234" i="19"/>
  <c r="A234" i="9" s="1"/>
  <c r="Y53" i="19"/>
  <c r="A53" i="9" s="1"/>
  <c r="AE152" i="19"/>
  <c r="AH152" i="19" s="1"/>
  <c r="K152" i="9" s="1"/>
  <c r="Y152" i="19"/>
  <c r="A152" i="9" s="1"/>
  <c r="AC72" i="19"/>
  <c r="H72" i="9" s="1"/>
  <c r="Y72" i="19"/>
  <c r="A72" i="9" s="1"/>
  <c r="AE297" i="19"/>
  <c r="AH297" i="19" s="1"/>
  <c r="K297" i="9" s="1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39" i="19"/>
  <c r="A39" i="9" s="1"/>
  <c r="AE208" i="19"/>
  <c r="AJ208" i="19" s="1"/>
  <c r="M208" i="9" s="1"/>
  <c r="Y208" i="19"/>
  <c r="A208" i="9" s="1"/>
  <c r="AE105" i="19"/>
  <c r="AH105" i="19" s="1"/>
  <c r="K105" i="9" s="1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AH284" i="19" s="1"/>
  <c r="K284" i="9" s="1"/>
  <c r="V142" i="18"/>
  <c r="Y142" i="18" s="1"/>
  <c r="A142" i="8" s="1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Y86" i="20" s="1"/>
  <c r="A86" i="10" s="1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AE266" i="18" s="1"/>
  <c r="AJ266" i="18" s="1"/>
  <c r="M266" i="8" s="1"/>
  <c r="V28" i="18"/>
  <c r="AC28" i="18" s="1"/>
  <c r="H28" i="8" s="1"/>
  <c r="AE13" i="19"/>
  <c r="AK13" i="19" s="1"/>
  <c r="N13" i="9" s="1"/>
  <c r="AC76" i="19"/>
  <c r="H76" i="9" s="1"/>
  <c r="AE155" i="19"/>
  <c r="AJ155" i="19" s="1"/>
  <c r="M155" i="9" s="1"/>
  <c r="AE231" i="19"/>
  <c r="AL231" i="19" s="1"/>
  <c r="O231" i="9" s="1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Y96" i="20" s="1"/>
  <c r="A96" i="10" s="1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AJ18" i="19" s="1"/>
  <c r="M18" i="9" s="1"/>
  <c r="M198" i="21"/>
  <c r="N198" i="21" s="1"/>
  <c r="AE199" i="19"/>
  <c r="AL199" i="19" s="1"/>
  <c r="O199" i="9" s="1"/>
  <c r="V57" i="18"/>
  <c r="V283" i="19"/>
  <c r="Y283" i="19" s="1"/>
  <c r="V214" i="20"/>
  <c r="Y214" i="20" s="1"/>
  <c r="A214" i="10" s="1"/>
  <c r="AF199" i="19"/>
  <c r="J199" i="9" s="1"/>
  <c r="AC116" i="19"/>
  <c r="H116" i="9" s="1"/>
  <c r="V189" i="20"/>
  <c r="Y189" i="20" s="1"/>
  <c r="A189" i="10" s="1"/>
  <c r="V135" i="20"/>
  <c r="Y135" i="20" s="1"/>
  <c r="A135" i="10" s="1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V103" i="20"/>
  <c r="AE103" i="20" s="1"/>
  <c r="AM103" i="20" s="1"/>
  <c r="P103" i="10" s="1"/>
  <c r="AC201" i="19"/>
  <c r="H201" i="9" s="1"/>
  <c r="AC99" i="19"/>
  <c r="H99" i="9" s="1"/>
  <c r="AE263" i="19"/>
  <c r="AJ263" i="19" s="1"/>
  <c r="M263" i="9" s="1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Y118" i="20" s="1"/>
  <c r="A118" i="10" s="1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M271" i="19" s="1"/>
  <c r="P271" i="9" s="1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Y27" i="20" s="1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E142" i="18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Y15" i="20" s="1"/>
  <c r="A15" i="10" s="1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A234" i="21" s="1"/>
  <c r="V201" i="20"/>
  <c r="Y201" i="20" s="1"/>
  <c r="A201" i="10" s="1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M287" i="19" s="1"/>
  <c r="P287" i="9" s="1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C266" i="18"/>
  <c r="H266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A48" i="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J235" i="19" s="1"/>
  <c r="M235" i="9" s="1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Y23" i="20" s="1"/>
  <c r="A23" i="10" s="1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K273" i="19"/>
  <c r="N273" i="9" s="1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L238" i="19" s="1"/>
  <c r="O238" i="9" s="1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Y57" i="20" s="1"/>
  <c r="A57" i="10" s="1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AE164" i="20" s="1"/>
  <c r="AI164" i="20" s="1"/>
  <c r="L164" i="10" s="1"/>
  <c r="V264" i="20"/>
  <c r="AF264" i="20" s="1"/>
  <c r="J264" i="10" s="1"/>
  <c r="AM231" i="19"/>
  <c r="P231" i="9" s="1"/>
  <c r="AL100" i="19"/>
  <c r="O100" i="9" s="1"/>
  <c r="AD101" i="20"/>
  <c r="AD225" i="20"/>
  <c r="AD145" i="20"/>
  <c r="AD267" i="20"/>
  <c r="AD61" i="20"/>
  <c r="AD298" i="20"/>
  <c r="V77" i="20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67" i="19"/>
  <c r="O67" i="9" s="1"/>
  <c r="V260" i="20"/>
  <c r="AJ231" i="19"/>
  <c r="M231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L273" i="19"/>
  <c r="O273" i="9" s="1"/>
  <c r="AJ67" i="19"/>
  <c r="M67" i="9" s="1"/>
  <c r="AD73" i="20"/>
  <c r="AD29" i="20"/>
  <c r="V219" i="20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AL263" i="19"/>
  <c r="O263" i="9" s="1"/>
  <c r="AI151" i="19"/>
  <c r="L151" i="9" s="1"/>
  <c r="V299" i="20"/>
  <c r="Y299" i="20" s="1"/>
  <c r="A299" i="10" s="1"/>
  <c r="AH287" i="19"/>
  <c r="K287" i="9" s="1"/>
  <c r="V117" i="20"/>
  <c r="V83" i="20"/>
  <c r="V252" i="20"/>
  <c r="AI231" i="19"/>
  <c r="L231" i="9" s="1"/>
  <c r="AD220" i="20"/>
  <c r="AD159" i="20"/>
  <c r="AD171" i="20"/>
  <c r="V152" i="20"/>
  <c r="Y152" i="20" s="1"/>
  <c r="AL287" i="19"/>
  <c r="O287" i="9" s="1"/>
  <c r="AM278" i="19"/>
  <c r="P278" i="9" s="1"/>
  <c r="AJ14" i="19"/>
  <c r="M14" i="9" s="1"/>
  <c r="AJ60" i="19"/>
  <c r="M60" i="9" s="1"/>
  <c r="AD241" i="20"/>
  <c r="AD150" i="20"/>
  <c r="AI13" i="19"/>
  <c r="L13" i="9" s="1"/>
  <c r="AL105" i="19"/>
  <c r="O105" i="9" s="1"/>
  <c r="V65" i="20"/>
  <c r="AM262" i="19"/>
  <c r="P262" i="9" s="1"/>
  <c r="V16" i="20"/>
  <c r="AE16" i="20" s="1"/>
  <c r="AJ16" i="20" s="1"/>
  <c r="M16" i="10" s="1"/>
  <c r="AM18" i="19"/>
  <c r="P18" i="9" s="1"/>
  <c r="AI272" i="19"/>
  <c r="L272" i="9" s="1"/>
  <c r="AK297" i="19"/>
  <c r="N297" i="9" s="1"/>
  <c r="AM69" i="19"/>
  <c r="P69" i="9" s="1"/>
  <c r="AL153" i="19"/>
  <c r="O153" i="9" s="1"/>
  <c r="AK60" i="19"/>
  <c r="N60" i="9" s="1"/>
  <c r="AI297" i="19"/>
  <c r="L297" i="9" s="1"/>
  <c r="AJ151" i="19"/>
  <c r="M151" i="9" s="1"/>
  <c r="V168" i="20"/>
  <c r="AJ199" i="19"/>
  <c r="M199" i="9" s="1"/>
  <c r="AD129" i="20"/>
  <c r="AD37" i="20"/>
  <c r="AD180" i="20"/>
  <c r="AK263" i="19"/>
  <c r="N263" i="9" s="1"/>
  <c r="AH262" i="19"/>
  <c r="K262" i="9" s="1"/>
  <c r="AK157" i="19"/>
  <c r="N157" i="9" s="1"/>
  <c r="AM151" i="19"/>
  <c r="P151" i="9" s="1"/>
  <c r="AM284" i="19"/>
  <c r="P284" i="9" s="1"/>
  <c r="AJ278" i="19"/>
  <c r="M278" i="9" s="1"/>
  <c r="V269" i="20"/>
  <c r="V247" i="20"/>
  <c r="AC247" i="20" s="1"/>
  <c r="H247" i="10" s="1"/>
  <c r="AH60" i="19"/>
  <c r="K60" i="9" s="1"/>
  <c r="AD34" i="20"/>
  <c r="V212" i="20"/>
  <c r="AH278" i="19"/>
  <c r="K278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V75" i="20"/>
  <c r="Y75" i="20" s="1"/>
  <c r="AL208" i="19"/>
  <c r="O208" i="9" s="1"/>
  <c r="AH14" i="19"/>
  <c r="K14" i="9" s="1"/>
  <c r="AI60" i="19"/>
  <c r="L60" i="9" s="1"/>
  <c r="AD176" i="20"/>
  <c r="AD266" i="20"/>
  <c r="AD221" i="20"/>
  <c r="AK151" i="19"/>
  <c r="N151" i="9" s="1"/>
  <c r="AI44" i="19"/>
  <c r="L44" i="9" s="1"/>
  <c r="AK162" i="19"/>
  <c r="N162" i="9" s="1"/>
  <c r="AC266" i="19"/>
  <c r="H266" i="9" s="1"/>
  <c r="AF266" i="19"/>
  <c r="J266" i="9" s="1"/>
  <c r="AE266" i="19"/>
  <c r="AL266" i="19" s="1"/>
  <c r="O266" i="9" s="1"/>
  <c r="AC15" i="20"/>
  <c r="H15" i="10" s="1"/>
  <c r="AE15" i="20"/>
  <c r="AJ15" i="20" s="1"/>
  <c r="M15" i="10" s="1"/>
  <c r="AF15" i="20"/>
  <c r="J15" i="10" s="1"/>
  <c r="V134" i="20"/>
  <c r="Y134" i="20" s="1"/>
  <c r="AE167" i="19"/>
  <c r="AH167" i="19" s="1"/>
  <c r="K167" i="9" s="1"/>
  <c r="AF167" i="19"/>
  <c r="J167" i="9" s="1"/>
  <c r="AC167" i="19"/>
  <c r="H167" i="9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AC118" i="20"/>
  <c r="H118" i="10" s="1"/>
  <c r="AF118" i="20"/>
  <c r="J118" i="10" s="1"/>
  <c r="AE118" i="20"/>
  <c r="AL118" i="20" s="1"/>
  <c r="O118" i="10" s="1"/>
  <c r="V147" i="20"/>
  <c r="Y147" i="20" s="1"/>
  <c r="V275" i="20"/>
  <c r="Y275" i="20" s="1"/>
  <c r="AI299" i="19"/>
  <c r="L299" i="9" s="1"/>
  <c r="AF250" i="19"/>
  <c r="J250" i="9" s="1"/>
  <c r="AE250" i="19"/>
  <c r="AM250" i="19" s="1"/>
  <c r="P250" i="9" s="1"/>
  <c r="AC250" i="19"/>
  <c r="H250" i="9" s="1"/>
  <c r="AK14" i="19"/>
  <c r="N14" i="9" s="1"/>
  <c r="AK231" i="19"/>
  <c r="AM136" i="19"/>
  <c r="P136" i="9" s="1"/>
  <c r="AI100" i="19"/>
  <c r="L100" i="9" s="1"/>
  <c r="AJ271" i="19"/>
  <c r="M271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J297" i="19"/>
  <c r="M297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I19" i="9"/>
  <c r="AO105" i="19"/>
  <c r="I105" i="9"/>
  <c r="AK145" i="19"/>
  <c r="N145" i="9" s="1"/>
  <c r="AI263" i="19"/>
  <c r="L263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AF96" i="20"/>
  <c r="J96" i="10" s="1"/>
  <c r="AE96" i="20"/>
  <c r="AM96" i="20" s="1"/>
  <c r="P96" i="10" s="1"/>
  <c r="AC96" i="20"/>
  <c r="H96" i="10" s="1"/>
  <c r="V93" i="20"/>
  <c r="Y93" i="20" s="1"/>
  <c r="V80" i="20"/>
  <c r="Y80" i="20" s="1"/>
  <c r="AI273" i="19"/>
  <c r="L273" i="9" s="1"/>
  <c r="AF201" i="20"/>
  <c r="J201" i="10" s="1"/>
  <c r="V225" i="20"/>
  <c r="Y225" i="20" s="1"/>
  <c r="V155" i="20"/>
  <c r="Y155" i="20" s="1"/>
  <c r="AO67" i="19"/>
  <c r="I67" i="9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K199" i="19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L270" i="19"/>
  <c r="O270" i="9" s="1"/>
  <c r="AC17" i="19"/>
  <c r="H17" i="9" s="1"/>
  <c r="AF17" i="19"/>
  <c r="J17" i="9" s="1"/>
  <c r="AE17" i="19"/>
  <c r="AJ17" i="19" s="1"/>
  <c r="M17" i="9" s="1"/>
  <c r="A17" i="9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I246" i="9"/>
  <c r="AI14" i="19"/>
  <c r="L14" i="9" s="1"/>
  <c r="AI136" i="19"/>
  <c r="L136" i="9" s="1"/>
  <c r="AL41" i="19"/>
  <c r="O41" i="9" s="1"/>
  <c r="AK75" i="19"/>
  <c r="N75" i="9" s="1"/>
  <c r="AO95" i="19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M297" i="19"/>
  <c r="P297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AF214" i="20"/>
  <c r="J214" i="10" s="1"/>
  <c r="AE214" i="20"/>
  <c r="AH214" i="20" s="1"/>
  <c r="K214" i="10" s="1"/>
  <c r="AC214" i="20"/>
  <c r="H214" i="10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H19" i="19"/>
  <c r="K19" i="9" s="1"/>
  <c r="AI105" i="19"/>
  <c r="L105" i="9" s="1"/>
  <c r="AC241" i="19"/>
  <c r="H241" i="9" s="1"/>
  <c r="AF241" i="19"/>
  <c r="J241" i="9" s="1"/>
  <c r="AE241" i="19"/>
  <c r="AM241" i="19" s="1"/>
  <c r="P241" i="9" s="1"/>
  <c r="A241" i="9"/>
  <c r="AJ145" i="19"/>
  <c r="M145" i="9" s="1"/>
  <c r="AI91" i="19"/>
  <c r="L91" i="9" s="1"/>
  <c r="AM263" i="19"/>
  <c r="P263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M186" i="1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M199" i="19"/>
  <c r="P199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O152" i="19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AE57" i="20"/>
  <c r="AI57" i="20" s="1"/>
  <c r="L57" i="10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F107" i="20"/>
  <c r="J107" i="10" s="1"/>
  <c r="AJ28" i="19"/>
  <c r="M28" i="9" s="1"/>
  <c r="AL297" i="19"/>
  <c r="O297" i="9" s="1"/>
  <c r="AO235" i="19"/>
  <c r="AJ80" i="19"/>
  <c r="M80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M91" i="19"/>
  <c r="P91" i="9" s="1"/>
  <c r="AE205" i="19"/>
  <c r="AK205" i="19" s="1"/>
  <c r="N205" i="9" s="1"/>
  <c r="AC205" i="19"/>
  <c r="H205" i="9" s="1"/>
  <c r="AF205" i="19"/>
  <c r="J205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O284" i="19"/>
  <c r="I284" i="9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O18" i="19"/>
  <c r="I18" i="9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14" i="9"/>
  <c r="AK136" i="19"/>
  <c r="N136" i="9" s="1"/>
  <c r="A100" i="9"/>
  <c r="I271" i="9"/>
  <c r="AO271" i="1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O263" i="19"/>
  <c r="I263" i="9"/>
  <c r="I238" i="9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H199" i="19"/>
  <c r="K199" i="9" s="1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104" i="9"/>
  <c r="AI18" i="19"/>
  <c r="L18" i="9" s="1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K271" i="19"/>
  <c r="N271" i="9" s="1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I14" i="9"/>
  <c r="AO14" i="1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I297" i="9"/>
  <c r="AO297" i="19"/>
  <c r="V116" i="20"/>
  <c r="Y116" i="20" s="1"/>
  <c r="V12" i="20"/>
  <c r="Y12" i="20" s="1"/>
  <c r="V204" i="20"/>
  <c r="Y204" i="20" s="1"/>
  <c r="AJ130" i="19"/>
  <c r="M130" i="9" s="1"/>
  <c r="AH263" i="19"/>
  <c r="K263" i="9" s="1"/>
  <c r="AO157" i="19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I284" i="19"/>
  <c r="L284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AH18" i="19"/>
  <c r="K18" i="9" s="1"/>
  <c r="G279" i="11"/>
  <c r="AU279" i="19"/>
  <c r="B279" i="9" s="1"/>
  <c r="I208" i="9"/>
  <c r="AC15" i="19"/>
  <c r="H15" i="9" s="1"/>
  <c r="AF15" i="19"/>
  <c r="J15" i="9" s="1"/>
  <c r="AE15" i="19"/>
  <c r="AH15" i="19" s="1"/>
  <c r="K15" i="9" s="1"/>
  <c r="A15" i="9"/>
  <c r="AC135" i="20"/>
  <c r="H135" i="10" s="1"/>
  <c r="AF135" i="20"/>
  <c r="J135" i="10" s="1"/>
  <c r="AE135" i="20"/>
  <c r="AK135" i="20" s="1"/>
  <c r="N135" i="10" s="1"/>
  <c r="AF189" i="20"/>
  <c r="J189" i="10" s="1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AC23" i="20"/>
  <c r="H23" i="10" s="1"/>
  <c r="AF23" i="20"/>
  <c r="J23" i="10" s="1"/>
  <c r="AE23" i="20"/>
  <c r="AK23" i="20" s="1"/>
  <c r="N23" i="10" s="1"/>
  <c r="V191" i="20"/>
  <c r="Y191" i="20" s="1"/>
  <c r="AC86" i="20"/>
  <c r="H86" i="10" s="1"/>
  <c r="AE86" i="20"/>
  <c r="AF86" i="20"/>
  <c r="J86" i="10" s="1"/>
  <c r="AL14" i="19"/>
  <c r="O14" i="9" s="1"/>
  <c r="AC86" i="19"/>
  <c r="H86" i="9" s="1"/>
  <c r="AF86" i="19"/>
  <c r="J86" i="9" s="1"/>
  <c r="AE86" i="19"/>
  <c r="AM86" i="19" s="1"/>
  <c r="P86" i="9" s="1"/>
  <c r="A86" i="9"/>
  <c r="AJ100" i="19"/>
  <c r="M100" i="9" s="1"/>
  <c r="AL271" i="19"/>
  <c r="O271" i="9" s="1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C77" i="20"/>
  <c r="H77" i="10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99" i="9"/>
  <c r="AO199" i="1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AE219" i="20"/>
  <c r="AJ219" i="20" s="1"/>
  <c r="M219" i="10" s="1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AC27" i="20"/>
  <c r="H27" i="1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F16" i="20"/>
  <c r="J16" i="10" s="1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18" i="11"/>
  <c r="G12" i="11"/>
  <c r="AU201" i="19"/>
  <c r="AU133" i="19" l="1"/>
  <c r="B133" i="9" s="1"/>
  <c r="AU285" i="19"/>
  <c r="B285" i="9" s="1"/>
  <c r="AU210" i="19"/>
  <c r="B210" i="9" s="1"/>
  <c r="AC216" i="20"/>
  <c r="H216" i="10" s="1"/>
  <c r="AH119" i="19"/>
  <c r="K119" i="9" s="1"/>
  <c r="AC142" i="19"/>
  <c r="H142" i="9" s="1"/>
  <c r="AL119" i="19"/>
  <c r="O119" i="9" s="1"/>
  <c r="AC230" i="18"/>
  <c r="H230" i="8" s="1"/>
  <c r="AE205" i="18"/>
  <c r="Y276" i="18"/>
  <c r="A276" i="8" s="1"/>
  <c r="AF142" i="19"/>
  <c r="J142" i="9" s="1"/>
  <c r="AF299" i="20"/>
  <c r="J299" i="10" s="1"/>
  <c r="AF247" i="20"/>
  <c r="J247" i="10" s="1"/>
  <c r="AO83" i="19"/>
  <c r="AF173" i="19"/>
  <c r="J173" i="9" s="1"/>
  <c r="AF230" i="18"/>
  <c r="J230" i="8" s="1"/>
  <c r="AF276" i="18"/>
  <c r="J276" i="8" s="1"/>
  <c r="AC230" i="19"/>
  <c r="H230" i="9" s="1"/>
  <c r="A205" i="21"/>
  <c r="I83" i="9"/>
  <c r="AC173" i="19"/>
  <c r="H173" i="9" s="1"/>
  <c r="AL83" i="19"/>
  <c r="O83" i="9" s="1"/>
  <c r="AE276" i="18"/>
  <c r="AM276" i="18" s="1"/>
  <c r="P276" i="8" s="1"/>
  <c r="AE230" i="19"/>
  <c r="AH230" i="19" s="1"/>
  <c r="K230" i="9" s="1"/>
  <c r="AM119" i="19"/>
  <c r="P119" i="9" s="1"/>
  <c r="AE173" i="19"/>
  <c r="AI173" i="19" s="1"/>
  <c r="L173" i="9" s="1"/>
  <c r="AJ83" i="19"/>
  <c r="M83" i="9" s="1"/>
  <c r="AF230" i="19"/>
  <c r="J230" i="9" s="1"/>
  <c r="AH83" i="19"/>
  <c r="K83" i="9" s="1"/>
  <c r="AI83" i="19"/>
  <c r="L83" i="9" s="1"/>
  <c r="AK83" i="19"/>
  <c r="N83" i="9" s="1"/>
  <c r="AH194" i="19"/>
  <c r="K194" i="9" s="1"/>
  <c r="AK119" i="19"/>
  <c r="N119" i="9" s="1"/>
  <c r="AU40" i="19"/>
  <c r="Z40" i="19" s="1"/>
  <c r="C40" i="9" s="1"/>
  <c r="AH31" i="18"/>
  <c r="K31" i="8" s="1"/>
  <c r="G52" i="11"/>
  <c r="AU32" i="19"/>
  <c r="Z32" i="19" s="1"/>
  <c r="C32" i="9" s="1"/>
  <c r="AU222" i="19"/>
  <c r="B222" i="9" s="1"/>
  <c r="AU218" i="19"/>
  <c r="B218" i="9" s="1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H216" i="20" s="1"/>
  <c r="K216" i="10" s="1"/>
  <c r="AE124" i="19"/>
  <c r="AH124" i="19" s="1"/>
  <c r="K124" i="9" s="1"/>
  <c r="AL299" i="19"/>
  <c r="O299" i="9" s="1"/>
  <c r="AI262" i="19"/>
  <c r="L262" i="9" s="1"/>
  <c r="AI264" i="19"/>
  <c r="L264" i="9" s="1"/>
  <c r="AE258" i="18"/>
  <c r="AJ258" i="18" s="1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I133" i="19" s="1"/>
  <c r="L133" i="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AJ299" i="20" s="1"/>
  <c r="M299" i="10" s="1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K159" i="20" s="1"/>
  <c r="N159" i="10" s="1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K203" i="18" s="1"/>
  <c r="N203" i="8" s="1"/>
  <c r="AC199" i="18"/>
  <c r="H199" i="8" s="1"/>
  <c r="AE67" i="20"/>
  <c r="AK67" i="20" s="1"/>
  <c r="N67" i="10" s="1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H148" i="18" s="1"/>
  <c r="K148" i="8" s="1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J233" i="19" s="1"/>
  <c r="M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AH53" i="19" s="1"/>
  <c r="K53" i="9" s="1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I146" i="19" s="1"/>
  <c r="L146" i="9" s="1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I122" i="19" s="1"/>
  <c r="L122" i="9" s="1"/>
  <c r="AE184" i="19"/>
  <c r="AL184" i="19" s="1"/>
  <c r="O184" i="9" s="1"/>
  <c r="Y122" i="19"/>
  <c r="A122" i="9" s="1"/>
  <c r="G277" i="11"/>
  <c r="AU107" i="19"/>
  <c r="B107" i="9" s="1"/>
  <c r="I186" i="9"/>
  <c r="AE269" i="19"/>
  <c r="AH269" i="19" s="1"/>
  <c r="K269" i="9" s="1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M192" i="19" s="1"/>
  <c r="P192" i="9" s="1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M277" i="19" s="1"/>
  <c r="P277" i="9" s="1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H158" i="19" s="1"/>
  <c r="K158" i="9" s="1"/>
  <c r="AK112" i="19"/>
  <c r="N112" i="9" s="1"/>
  <c r="AE137" i="19"/>
  <c r="AH137" i="19" s="1"/>
  <c r="K137" i="9" s="1"/>
  <c r="I194" i="9"/>
  <c r="I112" i="9"/>
  <c r="AU129" i="19"/>
  <c r="B129" i="9" s="1"/>
  <c r="AE12" i="19"/>
  <c r="AL12" i="19" s="1"/>
  <c r="O12" i="9" s="1"/>
  <c r="AL112" i="19"/>
  <c r="O112" i="9" s="1"/>
  <c r="AU260" i="19"/>
  <c r="B260" i="9" s="1"/>
  <c r="AF158" i="19"/>
  <c r="J158" i="9" s="1"/>
  <c r="AI194" i="19"/>
  <c r="L194" i="9" s="1"/>
  <c r="AE264" i="20"/>
  <c r="AM264" i="20" s="1"/>
  <c r="P264" i="10" s="1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J213" i="18" s="1"/>
  <c r="AE184" i="20"/>
  <c r="AI184" i="20" s="1"/>
  <c r="L184" i="10" s="1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AI40" i="20" s="1"/>
  <c r="L40" i="10" s="1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M144" i="20" s="1"/>
  <c r="P144" i="10" s="1"/>
  <c r="AO133" i="19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K146" i="19"/>
  <c r="N146" i="9" s="1"/>
  <c r="AU143" i="19"/>
  <c r="Z143" i="19" s="1"/>
  <c r="C143" i="9" s="1"/>
  <c r="AU74" i="19"/>
  <c r="Z74" i="19" s="1"/>
  <c r="C74" i="9" s="1"/>
  <c r="AU112" i="19"/>
  <c r="B112" i="9" s="1"/>
  <c r="AO146" i="19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L146" i="19"/>
  <c r="O146" i="9" s="1"/>
  <c r="AO25" i="19"/>
  <c r="AK42" i="19"/>
  <c r="N42" i="9" s="1"/>
  <c r="AO209" i="18"/>
  <c r="AM247" i="19"/>
  <c r="P247" i="9" s="1"/>
  <c r="AC242" i="20"/>
  <c r="H242" i="10" s="1"/>
  <c r="I146" i="9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I156" i="8" s="1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K166" i="20" s="1"/>
  <c r="N166" i="10" s="1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L180" i="18" s="1"/>
  <c r="O180" i="8" s="1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AL27" i="20" s="1"/>
  <c r="O27" i="10" s="1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L131" i="20" s="1"/>
  <c r="O131" i="10" s="1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K234" i="20" s="1"/>
  <c r="N234" i="10" s="1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AL15" i="21" s="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AI65" i="20" s="1"/>
  <c r="L65" i="10" s="1"/>
  <c r="Y65" i="20"/>
  <c r="A65" i="10" s="1"/>
  <c r="AC158" i="20"/>
  <c r="H158" i="10" s="1"/>
  <c r="Y158" i="20"/>
  <c r="A158" i="10" s="1"/>
  <c r="A199" i="21"/>
  <c r="AF199" i="21" s="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BU230" i="21" s="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AF131" i="21" s="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AI187" i="20" s="1"/>
  <c r="L187" i="10" s="1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L212" i="20" s="1"/>
  <c r="O212" i="10" s="1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AL223" i="19" s="1"/>
  <c r="O223" i="9" s="1"/>
  <c r="Y223" i="19"/>
  <c r="A223" i="9" s="1"/>
  <c r="AF57" i="18"/>
  <c r="J57" i="8" s="1"/>
  <c r="Y57" i="18"/>
  <c r="A57" i="8" s="1"/>
  <c r="AE300" i="19"/>
  <c r="AJ300" i="19" s="1"/>
  <c r="M300" i="9" s="1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M197" i="20" s="1"/>
  <c r="P197" i="10" s="1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L14" i="20" s="1"/>
  <c r="O14" i="10" s="1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I18" i="20" s="1"/>
  <c r="L18" i="10" s="1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K131" i="21"/>
  <c r="L131" i="21" s="1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15" i="21"/>
  <c r="AL276" i="18"/>
  <c r="O276" i="8" s="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199" i="21"/>
  <c r="AD199" i="21" s="1"/>
  <c r="Q199" i="13" s="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O230" i="21"/>
  <c r="AE56" i="18"/>
  <c r="AF56" i="18"/>
  <c r="J56" i="8" s="1"/>
  <c r="AH276" i="18"/>
  <c r="K27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I107" i="20" s="1"/>
  <c r="L107" i="10" s="1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AI213" i="20" s="1"/>
  <c r="L213" i="10" s="1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122" i="9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O53" i="19"/>
  <c r="AE243" i="20"/>
  <c r="AJ243" i="20" s="1"/>
  <c r="M243" i="10" s="1"/>
  <c r="AE117" i="20"/>
  <c r="AL117" i="20" s="1"/>
  <c r="O117" i="10" s="1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AK276" i="18"/>
  <c r="N27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I180" i="18"/>
  <c r="L180" i="8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L137" i="19"/>
  <c r="O137" i="9" s="1"/>
  <c r="A22" i="21"/>
  <c r="A129" i="21"/>
  <c r="A298" i="21"/>
  <c r="A65" i="21"/>
  <c r="A139" i="21"/>
  <c r="A187" i="21"/>
  <c r="AJ137" i="19"/>
  <c r="M137" i="9" s="1"/>
  <c r="A251" i="21"/>
  <c r="Z219" i="18"/>
  <c r="C219" i="8" s="1"/>
  <c r="Z48" i="18"/>
  <c r="C48" i="8" s="1"/>
  <c r="Z148" i="18"/>
  <c r="C148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H251" i="20" s="1"/>
  <c r="K251" i="10" s="1"/>
  <c r="A49" i="21"/>
  <c r="A36" i="21"/>
  <c r="I218" i="9"/>
  <c r="AI203" i="19"/>
  <c r="L203" i="9" s="1"/>
  <c r="A8" i="2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K148" i="18"/>
  <c r="N148" i="8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L184" i="20"/>
  <c r="O184" i="10" s="1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L107" i="20"/>
  <c r="O107" i="10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I148" i="8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J133" i="19"/>
  <c r="M133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I156" i="18"/>
  <c r="L156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I203" i="18"/>
  <c r="L203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L264" i="20"/>
  <c r="O264" i="10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I258" i="8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H277" i="19"/>
  <c r="K277" i="9" s="1"/>
  <c r="AJ69" i="20"/>
  <c r="M69" i="10" s="1"/>
  <c r="AI69" i="20"/>
  <c r="L69" i="10" s="1"/>
  <c r="AK108" i="19"/>
  <c r="N108" i="9" s="1"/>
  <c r="AK264" i="20"/>
  <c r="N264" i="10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J117" i="20"/>
  <c r="M117" i="10" s="1"/>
  <c r="AL121" i="19"/>
  <c r="O121" i="9" s="1"/>
  <c r="AI96" i="20"/>
  <c r="L96" i="10" s="1"/>
  <c r="AI131" i="19"/>
  <c r="L131" i="9" s="1"/>
  <c r="AJ250" i="19"/>
  <c r="M250" i="9" s="1"/>
  <c r="AJ158" i="19"/>
  <c r="M158" i="9" s="1"/>
  <c r="AK219" i="20"/>
  <c r="N219" i="10" s="1"/>
  <c r="AJ114" i="19"/>
  <c r="M114" i="9" s="1"/>
  <c r="AL158" i="19"/>
  <c r="O158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I144" i="20"/>
  <c r="L144" i="10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J57" i="20"/>
  <c r="M57" i="10" s="1"/>
  <c r="AM56" i="19"/>
  <c r="P56" i="9" s="1"/>
  <c r="AL235" i="20"/>
  <c r="O235" i="10" s="1"/>
  <c r="AM233" i="19"/>
  <c r="P233" i="9" s="1"/>
  <c r="AL214" i="20"/>
  <c r="O214" i="10" s="1"/>
  <c r="AJ36" i="19"/>
  <c r="M36" i="9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L236" i="19"/>
  <c r="O236" i="9" s="1"/>
  <c r="AJ63" i="19"/>
  <c r="M63" i="9" s="1"/>
  <c r="AL94" i="20"/>
  <c r="O94" i="10" s="1"/>
  <c r="AK66" i="20"/>
  <c r="N66" i="10" s="1"/>
  <c r="AH299" i="20"/>
  <c r="K299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I117" i="20"/>
  <c r="L117" i="10" s="1"/>
  <c r="AH121" i="19"/>
  <c r="K121" i="9" s="1"/>
  <c r="AM71" i="19"/>
  <c r="P71" i="9" s="1"/>
  <c r="AJ269" i="19"/>
  <c r="M269" i="9" s="1"/>
  <c r="AJ180" i="19"/>
  <c r="M180" i="9" s="1"/>
  <c r="AI253" i="19"/>
  <c r="L253" i="9" s="1"/>
  <c r="AM236" i="19"/>
  <c r="P236" i="9" s="1"/>
  <c r="AK63" i="19"/>
  <c r="N63" i="9" s="1"/>
  <c r="AL299" i="20"/>
  <c r="O299" i="10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L233" i="19"/>
  <c r="O233" i="9" s="1"/>
  <c r="AH96" i="20"/>
  <c r="K96" i="10" s="1"/>
  <c r="AK192" i="19"/>
  <c r="N192" i="9" s="1"/>
  <c r="AI39" i="19"/>
  <c r="L39" i="9" s="1"/>
  <c r="AK16" i="20"/>
  <c r="N16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L40" i="20"/>
  <c r="O40" i="10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M158" i="19"/>
  <c r="P158" i="9" s="1"/>
  <c r="AI67" i="20"/>
  <c r="L67" i="10" s="1"/>
  <c r="AI230" i="19"/>
  <c r="L230" i="9" s="1"/>
  <c r="AJ159" i="19"/>
  <c r="M159" i="9" s="1"/>
  <c r="AK177" i="19"/>
  <c r="N177" i="9" s="1"/>
  <c r="AL213" i="20"/>
  <c r="O213" i="10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K213" i="20"/>
  <c r="N213" i="10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M67" i="20"/>
  <c r="P67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M224" i="20"/>
  <c r="P224" i="10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L67" i="20"/>
  <c r="O67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213" i="20"/>
  <c r="M213" i="10" s="1"/>
  <c r="AJ10" i="19"/>
  <c r="M10" i="9" s="1"/>
  <c r="AJ224" i="20"/>
  <c r="M224" i="10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M46" i="19"/>
  <c r="P46" i="9" s="1"/>
  <c r="AL47" i="19"/>
  <c r="O47" i="9" s="1"/>
  <c r="AK139" i="19"/>
  <c r="N139" i="9" s="1"/>
  <c r="AH184" i="20"/>
  <c r="K184" i="10" s="1"/>
  <c r="AH18" i="20"/>
  <c r="K18" i="10" s="1"/>
  <c r="AJ103" i="20"/>
  <c r="M103" i="10" s="1"/>
  <c r="AH30" i="19"/>
  <c r="K30" i="9" s="1"/>
  <c r="AJ9" i="19"/>
  <c r="M9" i="9" s="1"/>
  <c r="AM167" i="19"/>
  <c r="P167" i="9" s="1"/>
  <c r="AH287" i="20"/>
  <c r="K287" i="10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O213" i="18"/>
  <c r="AJ108" i="19"/>
  <c r="M108" i="9" s="1"/>
  <c r="AM230" i="19"/>
  <c r="P230" i="9" s="1"/>
  <c r="AL279" i="19"/>
  <c r="O279" i="9" s="1"/>
  <c r="AJ197" i="19"/>
  <c r="M197" i="9" s="1"/>
  <c r="AI224" i="20"/>
  <c r="L224" i="10" s="1"/>
  <c r="AK184" i="20"/>
  <c r="N184" i="10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AC50" i="20"/>
  <c r="H50" i="10" s="1"/>
  <c r="AF50" i="20"/>
  <c r="J50" i="10" s="1"/>
  <c r="AE50" i="20"/>
  <c r="AK50" i="20" s="1"/>
  <c r="N50" i="10" s="1"/>
  <c r="A50" i="10"/>
  <c r="AJ51" i="19"/>
  <c r="M51" i="9" s="1"/>
  <c r="AK158" i="19"/>
  <c r="AM226" i="19"/>
  <c r="P226" i="9" s="1"/>
  <c r="AL108" i="19"/>
  <c r="AI108" i="19"/>
  <c r="L108" i="9" s="1"/>
  <c r="A27" i="10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I213" i="10"/>
  <c r="AO213" i="20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AK65" i="20"/>
  <c r="N65" i="10" s="1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J184" i="20"/>
  <c r="M184" i="10" s="1"/>
  <c r="AM234" i="20"/>
  <c r="P234" i="10" s="1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AK117" i="20"/>
  <c r="N117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K269" i="19"/>
  <c r="N269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Z167" i="19"/>
  <c r="C167" i="9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I158" i="19"/>
  <c r="L158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K224" i="20"/>
  <c r="N224" i="10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M184" i="20"/>
  <c r="P184" i="10" s="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H107" i="20"/>
  <c r="K107" i="10" s="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3" i="19"/>
  <c r="K233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I62" i="10"/>
  <c r="AO62" i="20"/>
  <c r="AM55" i="19"/>
  <c r="P55" i="9" s="1"/>
  <c r="AO167" i="19"/>
  <c r="I167" i="9"/>
  <c r="AI223" i="19"/>
  <c r="L223" i="9" s="1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Z285" i="19"/>
  <c r="C285" i="9" s="1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269" i="19"/>
  <c r="L269" i="9" s="1"/>
  <c r="AI185" i="19"/>
  <c r="L185" i="9" s="1"/>
  <c r="AK261" i="19"/>
  <c r="N261" i="9" s="1"/>
  <c r="AO118" i="20"/>
  <c r="I118" i="10"/>
  <c r="AI55" i="19"/>
  <c r="L55" i="9" s="1"/>
  <c r="M154" i="9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I187" i="10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B78" i="9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131" i="10"/>
  <c r="I36" i="9"/>
  <c r="AO36" i="19"/>
  <c r="AJ168" i="19"/>
  <c r="M168" i="9" s="1"/>
  <c r="AH215" i="19"/>
  <c r="AM173" i="19"/>
  <c r="P173" i="9" s="1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M159" i="20"/>
  <c r="P159" i="10" s="1"/>
  <c r="AJ197" i="20"/>
  <c r="M197" i="10" s="1"/>
  <c r="AL62" i="20"/>
  <c r="O62" i="10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I158" i="9"/>
  <c r="AO158" i="1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M216" i="20"/>
  <c r="P216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I231" i="10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I184" i="10"/>
  <c r="AO184" i="20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O107" i="20"/>
  <c r="I107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O269" i="19"/>
  <c r="I269" i="9"/>
  <c r="AJ185" i="19"/>
  <c r="M185" i="9" s="1"/>
  <c r="AH12" i="19"/>
  <c r="K12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B32" i="9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AO117" i="20"/>
  <c r="I117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I300" i="9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I199" i="8" l="1"/>
  <c r="B40" i="9"/>
  <c r="Z276" i="18"/>
  <c r="C276" i="8" s="1"/>
  <c r="Z218" i="19"/>
  <c r="C218" i="9" s="1"/>
  <c r="BU118" i="21"/>
  <c r="BU242" i="21"/>
  <c r="AC219" i="21"/>
  <c r="AF233" i="21"/>
  <c r="AG233" i="21" s="1"/>
  <c r="T233" i="13" s="1"/>
  <c r="AL276" i="21"/>
  <c r="M276" i="14" s="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P199" i="8" s="1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M256" i="14" s="1"/>
  <c r="AI159" i="21"/>
  <c r="V159" i="13" s="1"/>
  <c r="AW233" i="21"/>
  <c r="AF161" i="21"/>
  <c r="S161" i="13" s="1"/>
  <c r="AL233" i="2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A161" i="13" s="1"/>
  <c r="AC258" i="21"/>
  <c r="U258" i="14" s="1"/>
  <c r="AF249" i="21"/>
  <c r="AG249" i="21" s="1"/>
  <c r="T249" i="13" s="1"/>
  <c r="K277" i="21"/>
  <c r="L277" i="21" s="1"/>
  <c r="N277" i="13" s="1"/>
  <c r="AO277" i="2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M148" i="8" s="1"/>
  <c r="AH122" i="19"/>
  <c r="K122" i="9" s="1"/>
  <c r="AC51" i="21"/>
  <c r="AD51" i="21" s="1"/>
  <c r="T51" i="14" s="1"/>
  <c r="AF181" i="21"/>
  <c r="W181" i="14" s="1"/>
  <c r="K181" i="21"/>
  <c r="BA181" i="21" s="1"/>
  <c r="BB181" i="21" s="1"/>
  <c r="AJ289" i="20"/>
  <c r="M289" i="10" s="1"/>
  <c r="I111" i="10"/>
  <c r="AO289" i="20"/>
  <c r="AJ203" i="18"/>
  <c r="M203" i="8" s="1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AR258" i="21"/>
  <c r="Q258" i="14" s="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D233" i="13" s="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S103" i="13" s="1"/>
  <c r="AI233" i="21"/>
  <c r="AJ233" i="21" s="1"/>
  <c r="W233" i="13" s="1"/>
  <c r="AL169" i="2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S118" i="13" s="1"/>
  <c r="AL242" i="21"/>
  <c r="Y242" i="13" s="1"/>
  <c r="K219" i="2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B170" i="13" s="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Q242" i="13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M190" i="9" s="1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V108" i="13" s="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U264" i="13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W108" i="21"/>
  <c r="BE108" i="13" s="1"/>
  <c r="AR247" i="21"/>
  <c r="AG247" i="13" s="1"/>
  <c r="AL266" i="21"/>
  <c r="AA266" i="13" s="1"/>
  <c r="AR277" i="21"/>
  <c r="AG277" i="13" s="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L69" i="21" s="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U277" i="13" s="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U16" i="14" s="1"/>
  <c r="K57" i="21"/>
  <c r="BA57" i="21" s="1"/>
  <c r="BB57" i="21" s="1"/>
  <c r="AF108" i="21"/>
  <c r="W108" i="14" s="1"/>
  <c r="AF266" i="21"/>
  <c r="S266" i="13" s="1"/>
  <c r="AW277" i="21"/>
  <c r="AW277" i="13" s="1"/>
  <c r="AW276" i="21"/>
  <c r="BR276" i="21" s="1"/>
  <c r="AT276" i="13" s="1"/>
  <c r="AR276" i="21"/>
  <c r="AS276" i="21" s="1"/>
  <c r="AF276" i="13" s="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G266" i="13" s="1"/>
  <c r="AR69" i="21"/>
  <c r="Q69" i="14" s="1"/>
  <c r="AO57" i="21"/>
  <c r="O57" i="14" s="1"/>
  <c r="AI289" i="21"/>
  <c r="K289" i="14" s="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AG189" i="13" s="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U189" i="13" s="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L189" i="21" s="1"/>
  <c r="N189" i="13" s="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B240" i="13" s="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Q181" i="14" s="1"/>
  <c r="BU240" i="21"/>
  <c r="AC189" i="21"/>
  <c r="U189" i="14" s="1"/>
  <c r="AI111" i="20"/>
  <c r="L111" i="10" s="1"/>
  <c r="AJ242" i="20"/>
  <c r="M242" i="10" s="1"/>
  <c r="AJ149" i="19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T219" i="21" s="1"/>
  <c r="AU219" i="21" s="1"/>
  <c r="AM187" i="20"/>
  <c r="P187" i="10" s="1"/>
  <c r="K11" i="21"/>
  <c r="I11" i="14" s="1"/>
  <c r="AC56" i="21"/>
  <c r="P56" i="13" s="1"/>
  <c r="AO131" i="21"/>
  <c r="O131" i="14" s="1"/>
  <c r="AC15" i="21"/>
  <c r="P15" i="13" s="1"/>
  <c r="K111" i="21"/>
  <c r="BA111" i="21" s="1"/>
  <c r="BB111" i="21" s="1"/>
  <c r="AI131" i="21"/>
  <c r="X131" i="13" s="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AD11" i="21" s="1"/>
  <c r="Q11" i="13" s="1"/>
  <c r="K56" i="21"/>
  <c r="L56" i="21" s="1"/>
  <c r="N56" i="13" s="1"/>
  <c r="AO15" i="21"/>
  <c r="AD15" i="13" s="1"/>
  <c r="AR131" i="21"/>
  <c r="AG131" i="13" s="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G135" i="21" s="1"/>
  <c r="T135" i="13" s="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L247" i="21" s="1"/>
  <c r="H247" i="14" s="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M40" i="13" s="1"/>
  <c r="AI135" i="21"/>
  <c r="AJ135" i="21" s="1"/>
  <c r="AL264" i="21"/>
  <c r="M264" i="14" s="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Y159" i="13" s="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L27" i="21" s="1"/>
  <c r="H27" i="14" s="1"/>
  <c r="AO43" i="21"/>
  <c r="AP43" i="21" s="1"/>
  <c r="AC43" i="13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T180" i="21" s="1"/>
  <c r="AU180" i="21" s="1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G225" i="13" s="1"/>
  <c r="AR27" i="21"/>
  <c r="AE27" i="13" s="1"/>
  <c r="AR43" i="21"/>
  <c r="AG43" i="13" s="1"/>
  <c r="I122" i="10"/>
  <c r="AF159" i="21"/>
  <c r="S159" i="13" s="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R103" i="13" s="1"/>
  <c r="AI106" i="21"/>
  <c r="AJ106" i="21" s="1"/>
  <c r="W106" i="13" s="1"/>
  <c r="K225" i="21"/>
  <c r="L225" i="21" s="1"/>
  <c r="N225" i="13" s="1"/>
  <c r="BK205" i="21"/>
  <c r="BB205" i="13" s="1"/>
  <c r="AW205" i="13"/>
  <c r="AL27" i="21"/>
  <c r="AA27" i="13" s="1"/>
  <c r="AC43" i="21"/>
  <c r="R43" i="13" s="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R225" i="13" s="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AT111" i="21" s="1"/>
  <c r="AU111" i="21" s="1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T258" i="21" s="1"/>
  <c r="AU258" i="21" s="1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S218" i="21" s="1"/>
  <c r="AF218" i="13" s="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L202" i="21" s="1"/>
  <c r="N202" i="13" s="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Y111" i="13" s="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P46" i="13" s="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H63" i="14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R121" i="13" s="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N69" i="13"/>
  <c r="V135" i="14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AM236" i="21"/>
  <c r="Z236" i="13" s="1"/>
  <c r="U199" i="13"/>
  <c r="S199" i="13"/>
  <c r="AS289" i="21"/>
  <c r="AF289" i="13" s="1"/>
  <c r="AS11" i="21"/>
  <c r="AF11" i="13" s="1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T264" i="21"/>
  <c r="AU264" i="21" s="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O181" i="13"/>
  <c r="AS159" i="21"/>
  <c r="AF159" i="13" s="1"/>
  <c r="AD258" i="21"/>
  <c r="Q258" i="13" s="1"/>
  <c r="P258" i="13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D276" i="21"/>
  <c r="Q276" i="13" s="1"/>
  <c r="P276" i="13"/>
  <c r="R276" i="13"/>
  <c r="AB131" i="13"/>
  <c r="AJ240" i="21"/>
  <c r="W240" i="13" s="1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T213" i="21"/>
  <c r="AU213" i="21" s="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AR129" i="21"/>
  <c r="L129" i="21"/>
  <c r="H129" i="14" s="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AC287" i="21"/>
  <c r="U287" i="14" s="1"/>
  <c r="AI287" i="21"/>
  <c r="AW287" i="21"/>
  <c r="AL143" i="21"/>
  <c r="K143" i="21"/>
  <c r="L143" i="21" s="1"/>
  <c r="H143" i="14" s="1"/>
  <c r="BU143" i="21"/>
  <c r="AI143" i="21"/>
  <c r="K143" i="14" s="1"/>
  <c r="AO143" i="21"/>
  <c r="O143" i="14" s="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G16" i="21"/>
  <c r="T16" i="13" s="1"/>
  <c r="AP236" i="21"/>
  <c r="AC236" i="13" s="1"/>
  <c r="AD57" i="21"/>
  <c r="Q57" i="13" s="1"/>
  <c r="S258" i="13"/>
  <c r="BA234" i="13"/>
  <c r="BE234" i="13"/>
  <c r="AO234" i="13"/>
  <c r="AP234" i="13" s="1"/>
  <c r="AS234" i="13"/>
  <c r="AL234" i="13"/>
  <c r="AJ234" i="21"/>
  <c r="W234" i="13" s="1"/>
  <c r="X234" i="13"/>
  <c r="V234" i="13"/>
  <c r="AM118" i="18"/>
  <c r="P118" i="8" s="1"/>
  <c r="M169" i="13"/>
  <c r="O169" i="13"/>
  <c r="BA169" i="21"/>
  <c r="BB169" i="21" s="1"/>
  <c r="AJ203" i="21"/>
  <c r="W203" i="13" s="1"/>
  <c r="AM122" i="21"/>
  <c r="Z122" i="13" s="1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J15" i="21"/>
  <c r="AS240" i="21"/>
  <c r="AF240" i="13" s="1"/>
  <c r="AJ248" i="21"/>
  <c r="W248" i="13" s="1"/>
  <c r="M161" i="13"/>
  <c r="AG189" i="21"/>
  <c r="T189" i="13" s="1"/>
  <c r="S189" i="13"/>
  <c r="AJ224" i="21"/>
  <c r="W224" i="13" s="1"/>
  <c r="L224" i="21"/>
  <c r="H224" i="14" s="1"/>
  <c r="AP111" i="21"/>
  <c r="AC111" i="13" s="1"/>
  <c r="AD111" i="13"/>
  <c r="AB111" i="13"/>
  <c r="AM130" i="21"/>
  <c r="Z130" i="13" s="1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F234" i="13" s="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Z233" i="13" s="1"/>
  <c r="Y233" i="13"/>
  <c r="AA233" i="13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M249" i="21"/>
  <c r="Z249" i="13" s="1"/>
  <c r="AP67" i="2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M264" i="21"/>
  <c r="Z264" i="13" s="1"/>
  <c r="Y264" i="13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D63" i="21"/>
  <c r="Q63" i="13" s="1"/>
  <c r="AD218" i="21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172" i="21"/>
  <c r="T172" i="13" s="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Z159" i="13" s="1"/>
  <c r="P159" i="13"/>
  <c r="R159" i="13"/>
  <c r="AS258" i="21"/>
  <c r="AF258" i="13" s="1"/>
  <c r="AE258" i="13"/>
  <c r="AJ199" i="21"/>
  <c r="W199" i="13" s="1"/>
  <c r="AJ108" i="21"/>
  <c r="W108" i="13" s="1"/>
  <c r="X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G11" i="21"/>
  <c r="T11" i="13" s="1"/>
  <c r="S11" i="13"/>
  <c r="AP169" i="21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AP220" i="21"/>
  <c r="AC220" i="13" s="1"/>
  <c r="AG130" i="21"/>
  <c r="T130" i="13" s="1"/>
  <c r="AP225" i="21"/>
  <c r="AC225" i="13" s="1"/>
  <c r="AB225" i="13"/>
  <c r="O121" i="13"/>
  <c r="AD43" i="21"/>
  <c r="Q43" i="13" s="1"/>
  <c r="P43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P122" i="21"/>
  <c r="AG264" i="21"/>
  <c r="T264" i="13" s="1"/>
  <c r="S264" i="13"/>
  <c r="AM276" i="21"/>
  <c r="Z276" i="13" s="1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Y161" i="13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AD159" i="21"/>
  <c r="T159" i="14" s="1"/>
  <c r="AJ236" i="21"/>
  <c r="W236" i="13" s="1"/>
  <c r="AP57" i="21"/>
  <c r="AC57" i="13" s="1"/>
  <c r="AB57" i="13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J247" i="21"/>
  <c r="AD180" i="21"/>
  <c r="Q180" i="13" s="1"/>
  <c r="P180" i="13"/>
  <c r="R180" i="13"/>
  <c r="AS249" i="21"/>
  <c r="AF249" i="13" s="1"/>
  <c r="AG40" i="21"/>
  <c r="AS277" i="21"/>
  <c r="AF277" i="13" s="1"/>
  <c r="AE277" i="13"/>
  <c r="BR103" i="21"/>
  <c r="AT103" i="13" s="1"/>
  <c r="AM103" i="21"/>
  <c r="Z103" i="13" s="1"/>
  <c r="AS56" i="21"/>
  <c r="AF56" i="13" s="1"/>
  <c r="AJ56" i="21"/>
  <c r="W56" i="13" s="1"/>
  <c r="AP172" i="21"/>
  <c r="AC172" i="13" s="1"/>
  <c r="AJ277" i="21"/>
  <c r="W277" i="13" s="1"/>
  <c r="O40" i="13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AG224" i="21"/>
  <c r="T224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N63" i="13"/>
  <c r="AM230" i="21"/>
  <c r="Z230" i="13" s="1"/>
  <c r="AG218" i="21"/>
  <c r="S218" i="13"/>
  <c r="U218" i="13"/>
  <c r="AP207" i="21"/>
  <c r="AC207" i="13" s="1"/>
  <c r="AD207" i="13"/>
  <c r="AB207" i="13"/>
  <c r="AJ299" i="21"/>
  <c r="W299" i="13" s="1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T199" i="21"/>
  <c r="AU199" i="21" s="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BX69" i="21"/>
  <c r="BA69" i="21"/>
  <c r="BB69" i="21" s="1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R16" i="13"/>
  <c r="AG159" i="21"/>
  <c r="T159" i="13" s="1"/>
  <c r="U159" i="13"/>
  <c r="O236" i="13"/>
  <c r="M236" i="13"/>
  <c r="BA236" i="21"/>
  <c r="BB236" i="21" s="1"/>
  <c r="BR234" i="21"/>
  <c r="AD234" i="21"/>
  <c r="Q234" i="13" s="1"/>
  <c r="AM199" i="21"/>
  <c r="Z199" i="13" s="1"/>
  <c r="X289" i="13"/>
  <c r="AJ77" i="21"/>
  <c r="W77" i="13" s="1"/>
  <c r="AM237" i="21"/>
  <c r="Z237" i="13" s="1"/>
  <c r="AG202" i="21"/>
  <c r="T202" i="13" s="1"/>
  <c r="AG103" i="21"/>
  <c r="T103" i="13" s="1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P103" i="21"/>
  <c r="AC103" i="13" s="1"/>
  <c r="AD56" i="21"/>
  <c r="T56" i="14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R46" i="13"/>
  <c r="AJ111" i="21"/>
  <c r="W111" i="13" s="1"/>
  <c r="AP130" i="21"/>
  <c r="AC130" i="13" s="1"/>
  <c r="AS225" i="21"/>
  <c r="AF225" i="13" s="1"/>
  <c r="AS205" i="21"/>
  <c r="AF205" i="13" s="1"/>
  <c r="AG205" i="13"/>
  <c r="AE205" i="13"/>
  <c r="O27" i="13"/>
  <c r="M27" i="13"/>
  <c r="BA27" i="21"/>
  <c r="BB27" i="21" s="1"/>
  <c r="AJ131" i="21"/>
  <c r="V131" i="13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G181" i="13"/>
  <c r="AP256" i="21"/>
  <c r="AC256" i="13" s="1"/>
  <c r="AG277" i="21"/>
  <c r="T277" i="13" s="1"/>
  <c r="S277" i="13"/>
  <c r="U135" i="13"/>
  <c r="AD240" i="21"/>
  <c r="Q240" i="13" s="1"/>
  <c r="O189" i="13"/>
  <c r="AS224" i="21"/>
  <c r="AF224" i="13" s="1"/>
  <c r="AG224" i="13"/>
  <c r="AE224" i="13"/>
  <c r="O130" i="13"/>
  <c r="M130" i="13"/>
  <c r="BA130" i="21"/>
  <c r="BB130" i="21" s="1"/>
  <c r="N27" i="13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T205" i="21"/>
  <c r="AU205" i="21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L226" i="21" s="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Z219" i="13" s="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M248" i="21"/>
  <c r="Z248" i="13" s="1"/>
  <c r="AG161" i="21"/>
  <c r="T161" i="13" s="1"/>
  <c r="U161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G43" i="21"/>
  <c r="T43" i="13" s="1"/>
  <c r="AJ61" i="21"/>
  <c r="X61" i="13"/>
  <c r="AP48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W131" i="14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M27" i="14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Q277" i="14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Q276" i="14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U280" i="14"/>
  <c r="AI102" i="20"/>
  <c r="L102" i="10" s="1"/>
  <c r="I152" i="10"/>
  <c r="I176" i="10"/>
  <c r="Q256" i="14"/>
  <c r="U276" i="14"/>
  <c r="Q266" i="14"/>
  <c r="AO176" i="20"/>
  <c r="AH167" i="20"/>
  <c r="K167" i="10" s="1"/>
  <c r="U299" i="14"/>
  <c r="I156" i="10"/>
  <c r="O277" i="14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AH152" i="20"/>
  <c r="K152" i="10" s="1"/>
  <c r="I55" i="10"/>
  <c r="W289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T242" i="14"/>
  <c r="I48" i="14"/>
  <c r="Q40" i="14"/>
  <c r="I27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AT124" i="21" s="1"/>
  <c r="AU124" i="21" s="1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M205" i="8"/>
  <c r="AN205" i="18"/>
  <c r="Q205" i="8" s="1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I247" i="14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M276" i="8"/>
  <c r="AN276" i="18"/>
  <c r="Q276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Q218" i="14"/>
  <c r="M169" i="14"/>
  <c r="I135" i="14"/>
  <c r="H135" i="14"/>
  <c r="W15" i="14"/>
  <c r="K131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Q131" i="14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W264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I69" i="14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W277" i="14"/>
  <c r="M287" i="14"/>
  <c r="U77" i="14"/>
  <c r="Z15" i="20"/>
  <c r="C15" i="10" s="1"/>
  <c r="Z33" i="20"/>
  <c r="C33" i="10" s="1"/>
  <c r="W266" i="14"/>
  <c r="K287" i="14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T240" i="14"/>
  <c r="Z230" i="20"/>
  <c r="C230" i="10" s="1"/>
  <c r="K108" i="14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O51" i="14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Q189" i="14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AT276" i="21" s="1"/>
  <c r="AU276" i="21" s="1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U103" i="14"/>
  <c r="L219" i="14"/>
  <c r="M219" i="14"/>
  <c r="U11" i="14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Q225" i="14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226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M149" i="9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AO162" i="20"/>
  <c r="I162" i="10"/>
  <c r="I174" i="10"/>
  <c r="AO174" i="20"/>
  <c r="N43" i="14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I219" i="14"/>
  <c r="U180" i="14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O240" i="14"/>
  <c r="I230" i="10"/>
  <c r="AO230" i="20"/>
  <c r="AT230" i="21" s="1"/>
  <c r="AU230" i="21" s="1"/>
  <c r="AO35" i="20"/>
  <c r="I35" i="10"/>
  <c r="Z201" i="20"/>
  <c r="C201" i="10" s="1"/>
  <c r="Z145" i="20"/>
  <c r="C145" i="10" s="1"/>
  <c r="M83" i="10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U121" i="14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L159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I57" i="14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H202" i="14"/>
  <c r="U225" i="14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M111" i="14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M159" i="14"/>
  <c r="W159" i="14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L233" i="14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I202" i="14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43" i="14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Z183" i="20"/>
  <c r="C183" i="10" s="1"/>
  <c r="AO104" i="20"/>
  <c r="I104" i="10"/>
  <c r="AH28" i="20"/>
  <c r="K28" i="10" s="1"/>
  <c r="U56" i="14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P234" i="14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I197" i="14"/>
  <c r="K219" i="14"/>
  <c r="Z50" i="20"/>
  <c r="C50" i="10" s="1"/>
  <c r="K159" i="14" l="1"/>
  <c r="L57" i="14"/>
  <c r="P237" i="14"/>
  <c r="BX230" i="21"/>
  <c r="X233" i="13"/>
  <c r="AD256" i="13"/>
  <c r="O276" i="13"/>
  <c r="U103" i="13"/>
  <c r="AD170" i="13"/>
  <c r="O57" i="13"/>
  <c r="U247" i="13"/>
  <c r="Y57" i="13"/>
  <c r="BA189" i="21"/>
  <c r="BB189" i="21" s="1"/>
  <c r="X51" i="13"/>
  <c r="M242" i="14"/>
  <c r="N202" i="14"/>
  <c r="I266" i="14"/>
  <c r="K233" i="14"/>
  <c r="AN203" i="18"/>
  <c r="Q203" i="8" s="1"/>
  <c r="U256" i="14"/>
  <c r="K299" i="14"/>
  <c r="M69" i="13"/>
  <c r="X299" i="13"/>
  <c r="Y230" i="13"/>
  <c r="AA276" i="13"/>
  <c r="AA159" i="13"/>
  <c r="BX161" i="21"/>
  <c r="Q230" i="14"/>
  <c r="AB43" i="13"/>
  <c r="O69" i="13"/>
  <c r="AA256" i="13"/>
  <c r="X159" i="13"/>
  <c r="Y276" i="13"/>
  <c r="R264" i="13"/>
  <c r="BY199" i="21"/>
  <c r="R181" i="13"/>
  <c r="AG11" i="13"/>
  <c r="AA277" i="13"/>
  <c r="AT203" i="21"/>
  <c r="AU203" i="21" s="1"/>
  <c r="AH203" i="13" s="1"/>
  <c r="AN213" i="18"/>
  <c r="Q213" i="8" s="1"/>
  <c r="M264" i="13"/>
  <c r="AB233" i="13"/>
  <c r="AG258" i="13"/>
  <c r="M277" i="14"/>
  <c r="H189" i="14"/>
  <c r="M230" i="14"/>
  <c r="K51" i="14"/>
  <c r="W247" i="14"/>
  <c r="BA276" i="21"/>
  <c r="BB276" i="21" s="1"/>
  <c r="AA103" i="13"/>
  <c r="BA266" i="21"/>
  <c r="BB266" i="21" s="1"/>
  <c r="O242" i="13"/>
  <c r="AB289" i="13"/>
  <c r="Q237" i="14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Q266" i="13" s="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H156" i="13" s="1"/>
  <c r="AN180" i="18"/>
  <c r="Q180" i="8" s="1"/>
  <c r="Z4" i="18"/>
  <c r="C4" i="8" s="1"/>
  <c r="M180" i="8"/>
  <c r="AT172" i="21"/>
  <c r="AU172" i="21" s="1"/>
  <c r="AH172" i="13" s="1"/>
  <c r="AH4" i="18"/>
  <c r="K4" i="8" s="1"/>
  <c r="AN148" i="18"/>
  <c r="AN156" i="18"/>
  <c r="Q156" i="8" s="1"/>
  <c r="AT148" i="21"/>
  <c r="AU148" i="21" s="1"/>
  <c r="AJ148" i="13" s="1"/>
  <c r="AT60" i="21"/>
  <c r="AU60" i="21" s="1"/>
  <c r="AI4" i="18"/>
  <c r="L4" i="8" s="1"/>
  <c r="AT26" i="21"/>
  <c r="AU26" i="21" s="1"/>
  <c r="AH26" i="13" s="1"/>
  <c r="AT28" i="21"/>
  <c r="AU28" i="21" s="1"/>
  <c r="S28" i="14" s="1"/>
  <c r="AN258" i="18"/>
  <c r="Q258" i="8" s="1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T102" i="21"/>
  <c r="AU102" i="21" s="1"/>
  <c r="BW102" i="21" s="1"/>
  <c r="Y102" i="21" s="1"/>
  <c r="K102" i="13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Z225" i="13" s="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W289" i="13" s="1"/>
  <c r="BE189" i="13"/>
  <c r="AZ48" i="21"/>
  <c r="AS118" i="13"/>
  <c r="BR256" i="21"/>
  <c r="AT256" i="13" s="1"/>
  <c r="L181" i="21"/>
  <c r="H181" i="14" s="1"/>
  <c r="AD264" i="21"/>
  <c r="Q264" i="13" s="1"/>
  <c r="AD61" i="21"/>
  <c r="BY61" i="21" s="1"/>
  <c r="AJ172" i="21"/>
  <c r="W172" i="13" s="1"/>
  <c r="V57" i="13"/>
  <c r="V43" i="13"/>
  <c r="AJ202" i="21"/>
  <c r="W202" i="13" s="1"/>
  <c r="AS57" i="21"/>
  <c r="AF57" i="13" s="1"/>
  <c r="AD122" i="21"/>
  <c r="Q122" i="13" s="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AS299" i="21"/>
  <c r="AF299" i="13" s="1"/>
  <c r="AE69" i="13"/>
  <c r="AM11" i="21"/>
  <c r="Z11" i="13" s="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Z220" i="13" s="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W256" i="13" s="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W169" i="13" s="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H75" i="14" s="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Q256" i="13" s="1"/>
  <c r="AG236" i="21"/>
  <c r="T236" i="13" s="1"/>
  <c r="AL69" i="13"/>
  <c r="AG77" i="21"/>
  <c r="T77" i="13" s="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T27" i="21"/>
  <c r="AU27" i="21" s="1"/>
  <c r="AJ27" i="13" s="1"/>
  <c r="AT109" i="21"/>
  <c r="AU109" i="21" s="1"/>
  <c r="AT247" i="21"/>
  <c r="AU247" i="21" s="1"/>
  <c r="BW247" i="21" s="1"/>
  <c r="Y247" i="21" s="1"/>
  <c r="K247" i="13" s="1"/>
  <c r="AT159" i="21"/>
  <c r="AU159" i="21" s="1"/>
  <c r="AJ159" i="13" s="1"/>
  <c r="AN199" i="18"/>
  <c r="Q199" i="8" s="1"/>
  <c r="AT227" i="21"/>
  <c r="AU227" i="21" s="1"/>
  <c r="S227" i="14" s="1"/>
  <c r="AT40" i="21"/>
  <c r="AU40" i="21" s="1"/>
  <c r="AH40" i="13" s="1"/>
  <c r="X181" i="14"/>
  <c r="X266" i="14"/>
  <c r="AT43" i="21"/>
  <c r="AU43" i="21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AJ18" i="13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AJ239" i="13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AJ231" i="13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AT187" i="21"/>
  <c r="AU187" i="21" s="1"/>
  <c r="AH187" i="13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AH120" i="13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J202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L225" i="14"/>
  <c r="K206" i="14"/>
  <c r="L220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AT160" i="21"/>
  <c r="AU160" i="21" s="1"/>
  <c r="AV160" i="21" s="1"/>
  <c r="AI160" i="13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L11" i="14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N180" i="19"/>
  <c r="Q180" i="9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H235" i="14" s="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BY225" i="21"/>
  <c r="P225" i="14"/>
  <c r="V121" i="13"/>
  <c r="N121" i="14"/>
  <c r="K121" i="14"/>
  <c r="T248" i="14"/>
  <c r="L202" i="14"/>
  <c r="L170" i="14"/>
  <c r="T233" i="14"/>
  <c r="T63" i="14"/>
  <c r="AN292" i="18"/>
  <c r="Q292" i="8" s="1"/>
  <c r="BY77" i="21"/>
  <c r="L237" i="14"/>
  <c r="Q34" i="14"/>
  <c r="V205" i="14"/>
  <c r="P230" i="14"/>
  <c r="AN234" i="18"/>
  <c r="AN234" i="19" s="1"/>
  <c r="Q234" i="9" s="1"/>
  <c r="AG58" i="21"/>
  <c r="T58" i="13" s="1"/>
  <c r="T216" i="14"/>
  <c r="I254" i="14"/>
  <c r="V236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T11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AJ276" i="13"/>
  <c r="AH276" i="13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H245" i="13"/>
  <c r="AJ245" i="13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V114" i="21"/>
  <c r="AI114" i="13" s="1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J184" i="13"/>
  <c r="AH184" i="13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BY24" i="21" s="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F73" i="13" s="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Z20" i="13" s="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C246" i="13" s="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J130" i="13"/>
  <c r="AH130" i="13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W126" i="13" s="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H14" i="13"/>
  <c r="AJ14" i="13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V52" i="21"/>
  <c r="AI52" i="13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W157" i="13" s="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T193" i="13" s="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Q37" i="13" s="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T7" i="13" s="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Q32" i="13" s="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C102" i="13" s="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J60" i="13"/>
  <c r="AH60" i="13"/>
  <c r="AV169" i="21"/>
  <c r="AI169" i="13" s="1"/>
  <c r="AV231" i="21"/>
  <c r="AI231" i="13" s="1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J212" i="13"/>
  <c r="AH212" i="13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V18" i="21"/>
  <c r="AI18" i="13" s="1"/>
  <c r="AH18" i="13"/>
  <c r="AT154" i="21"/>
  <c r="AU154" i="21" s="1"/>
  <c r="N75" i="13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N235" i="13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J109" i="13"/>
  <c r="AH109" i="13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C91" i="13" s="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W212" i="13" s="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V272" i="21"/>
  <c r="AI272" i="13" s="1"/>
  <c r="AJ272" i="13"/>
  <c r="AH272" i="13"/>
  <c r="AV240" i="21"/>
  <c r="AI240" i="13" s="1"/>
  <c r="AJ240" i="13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H43" i="13"/>
  <c r="AJ43" i="13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AJ216" i="21"/>
  <c r="X216" i="13"/>
  <c r="V216" i="13"/>
  <c r="AD252" i="21"/>
  <c r="Q252" i="13" s="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Q247" i="13"/>
  <c r="T247" i="14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F243" i="13" s="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Z35" i="13" s="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Z135" i="13"/>
  <c r="L135" i="14"/>
  <c r="O18" i="13"/>
  <c r="M18" i="13"/>
  <c r="BX18" i="21"/>
  <c r="BA18" i="21"/>
  <c r="BB18" i="21" s="1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H60" i="14" s="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AF69" i="13"/>
  <c r="P69" i="14"/>
  <c r="AF242" i="13"/>
  <c r="P242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C131" i="13"/>
  <c r="N131" i="14"/>
  <c r="AZ18" i="21"/>
  <c r="AD18" i="21"/>
  <c r="R18" i="13"/>
  <c r="P18" i="13"/>
  <c r="BK235" i="21"/>
  <c r="AM235" i="21"/>
  <c r="AA235" i="13"/>
  <c r="Y235" i="13"/>
  <c r="BL64" i="21"/>
  <c r="BF64" i="13" s="1"/>
  <c r="AD64" i="2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AH199" i="13"/>
  <c r="AJ199" i="13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W218" i="13"/>
  <c r="J218" i="14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T48" i="13"/>
  <c r="V48" i="14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23" i="21"/>
  <c r="Y23" i="21" s="1"/>
  <c r="K23" i="13" s="1"/>
  <c r="BW251" i="21"/>
  <c r="BW214" i="21"/>
  <c r="Y214" i="21" s="1"/>
  <c r="K214" i="13" s="1"/>
  <c r="BW120" i="21"/>
  <c r="Y120" i="21" s="1"/>
  <c r="K120" i="13" s="1"/>
  <c r="BW230" i="21"/>
  <c r="Y230" i="21" s="1"/>
  <c r="K230" i="13" s="1"/>
  <c r="BW224" i="21"/>
  <c r="Y224" i="21" s="1"/>
  <c r="K224" i="13" s="1"/>
  <c r="BW244" i="21"/>
  <c r="Y244" i="21" s="1"/>
  <c r="K244" i="13" s="1"/>
  <c r="BW207" i="21"/>
  <c r="Y207" i="21" s="1"/>
  <c r="K207" i="13" s="1"/>
  <c r="BW185" i="21"/>
  <c r="Y185" i="21" s="1"/>
  <c r="K185" i="13" s="1"/>
  <c r="BW28" i="21"/>
  <c r="Y28" i="21" s="1"/>
  <c r="K28" i="13" s="1"/>
  <c r="BW276" i="21"/>
  <c r="Y276" i="21" s="1"/>
  <c r="K276" i="13" s="1"/>
  <c r="BW130" i="21"/>
  <c r="BW109" i="21"/>
  <c r="Y109" i="21" s="1"/>
  <c r="K109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14" i="21"/>
  <c r="Y14" i="21" s="1"/>
  <c r="K14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194" i="21"/>
  <c r="Y194" i="21" s="1"/>
  <c r="K194" i="13" s="1"/>
  <c r="BW60" i="21"/>
  <c r="Y60" i="21" s="1"/>
  <c r="K60" i="13" s="1"/>
  <c r="BW62" i="21"/>
  <c r="Y62" i="21" s="1"/>
  <c r="K62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180" i="21"/>
  <c r="Y180" i="21" s="1"/>
  <c r="K180" i="13" s="1"/>
  <c r="BW8" i="21"/>
  <c r="Y8" i="21" s="1"/>
  <c r="K8" i="13" s="1"/>
  <c r="BW142" i="21"/>
  <c r="Y142" i="21" s="1"/>
  <c r="K142" i="13" s="1"/>
  <c r="BW205" i="21"/>
  <c r="Y205" i="21" s="1"/>
  <c r="K205" i="13" s="1"/>
  <c r="BW135" i="21"/>
  <c r="S264" i="14"/>
  <c r="BW232" i="21"/>
  <c r="Y232" i="21" s="1"/>
  <c r="K232" i="13" s="1"/>
  <c r="R96" i="14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T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56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T266" i="14"/>
  <c r="H256" i="14"/>
  <c r="J276" i="14"/>
  <c r="H264" i="14"/>
  <c r="V276" i="14"/>
  <c r="L258" i="14"/>
  <c r="T252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L256" i="14"/>
  <c r="V256" i="14"/>
  <c r="N256" i="14"/>
  <c r="J289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T25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P243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N102" i="14"/>
  <c r="M96" i="14"/>
  <c r="O149" i="14"/>
  <c r="K129" i="14"/>
  <c r="U83" i="14"/>
  <c r="K212" i="14"/>
  <c r="J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N91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S102" i="14"/>
  <c r="Q213" i="14"/>
  <c r="AN94" i="18"/>
  <c r="Q94" i="8" s="1"/>
  <c r="M91" i="14"/>
  <c r="AN276" i="19"/>
  <c r="Q276" i="9" s="1"/>
  <c r="AN258" i="19"/>
  <c r="Q258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S18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S184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S159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109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S187" i="14"/>
  <c r="S212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J169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130" i="14"/>
  <c r="S251" i="14"/>
  <c r="S233" i="14"/>
  <c r="S160" i="14"/>
  <c r="S69" i="14"/>
  <c r="S287" i="14"/>
  <c r="S214" i="14"/>
  <c r="S14" i="14"/>
  <c r="S62" i="14"/>
  <c r="S235" i="14"/>
  <c r="S239" i="14"/>
  <c r="S66" i="14"/>
  <c r="S299" i="14"/>
  <c r="S23" i="14"/>
  <c r="S218" i="14"/>
  <c r="S201" i="14"/>
  <c r="S245" i="14"/>
  <c r="S194" i="14"/>
  <c r="S63" i="14"/>
  <c r="S4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07" i="14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AN203" i="19"/>
  <c r="S86" i="14"/>
  <c r="T264" i="14"/>
  <c r="S121" i="14"/>
  <c r="M4" i="8"/>
  <c r="AN4" i="18"/>
  <c r="Q31" i="9"/>
  <c r="AN31" i="20"/>
  <c r="Q31" i="10" s="1"/>
  <c r="S258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S276" i="14"/>
  <c r="W286" i="14"/>
  <c r="S272" i="14"/>
  <c r="T260" i="14"/>
  <c r="S123" i="14"/>
  <c r="V16" i="14"/>
  <c r="S15" i="14"/>
  <c r="S213" i="14"/>
  <c r="N77" i="14"/>
  <c r="S180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T37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N20" i="14"/>
  <c r="Q204" i="14"/>
  <c r="O204" i="14"/>
  <c r="T45" i="14"/>
  <c r="W45" i="14"/>
  <c r="U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J12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V193" i="14"/>
  <c r="Q193" i="14"/>
  <c r="I193" i="14"/>
  <c r="N35" i="14"/>
  <c r="Q35" i="14"/>
  <c r="W90" i="14"/>
  <c r="M138" i="14"/>
  <c r="H93" i="14"/>
  <c r="M85" i="14"/>
  <c r="K157" i="14"/>
  <c r="U140" i="14"/>
  <c r="U98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S120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P73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L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L20" i="14"/>
  <c r="M204" i="14"/>
  <c r="H204" i="14"/>
  <c r="I45" i="14"/>
  <c r="K37" i="14"/>
  <c r="X9" i="14"/>
  <c r="X120" i="14"/>
  <c r="X72" i="14"/>
  <c r="O7" i="14"/>
  <c r="O151" i="14"/>
  <c r="U110" i="14"/>
  <c r="L110" i="14"/>
  <c r="I293" i="14"/>
  <c r="K163" i="14"/>
  <c r="Q174" i="14"/>
  <c r="K70" i="14"/>
  <c r="Q70" i="14"/>
  <c r="U183" i="14"/>
  <c r="V154" i="14"/>
  <c r="K60" i="14"/>
  <c r="M150" i="14"/>
  <c r="O150" i="14"/>
  <c r="O200" i="14"/>
  <c r="M39" i="14"/>
  <c r="U157" i="14"/>
  <c r="X195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N246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V7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K193" i="14"/>
  <c r="M35" i="14"/>
  <c r="Q90" i="14"/>
  <c r="U90" i="14"/>
  <c r="U190" i="14"/>
  <c r="P190" i="14"/>
  <c r="X82" i="14"/>
  <c r="K162" i="14"/>
  <c r="I270" i="14"/>
  <c r="I255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J157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S172" i="14" l="1"/>
  <c r="AH28" i="13"/>
  <c r="AJ28" i="13"/>
  <c r="AH227" i="13"/>
  <c r="AJ172" i="13"/>
  <c r="S265" i="14"/>
  <c r="BW265" i="21"/>
  <c r="Y265" i="21" s="1"/>
  <c r="K265" i="13" s="1"/>
  <c r="S231" i="14"/>
  <c r="AN199" i="19"/>
  <c r="S203" i="14"/>
  <c r="BW231" i="21"/>
  <c r="Y231" i="21" s="1"/>
  <c r="K231" i="13" s="1"/>
  <c r="AH231" i="13"/>
  <c r="S26" i="14"/>
  <c r="BW26" i="21"/>
  <c r="Y26" i="21" s="1"/>
  <c r="K26" i="13" s="1"/>
  <c r="AN219" i="19"/>
  <c r="Q219" i="9" s="1"/>
  <c r="BW203" i="21"/>
  <c r="Y203" i="21" s="1"/>
  <c r="K203" i="13" s="1"/>
  <c r="V134" i="14"/>
  <c r="V257" i="14"/>
  <c r="BY216" i="21"/>
  <c r="V108" i="14"/>
  <c r="BY122" i="21"/>
  <c r="J101" i="14"/>
  <c r="P37" i="14"/>
  <c r="P254" i="14"/>
  <c r="BY64" i="21"/>
  <c r="N64" i="13"/>
  <c r="BY181" i="21"/>
  <c r="BY248" i="21"/>
  <c r="AJ26" i="13"/>
  <c r="V70" i="14"/>
  <c r="T179" i="14"/>
  <c r="T70" i="14"/>
  <c r="BW160" i="21"/>
  <c r="Y160" i="21" s="1"/>
  <c r="K160" i="13" s="1"/>
  <c r="V77" i="14"/>
  <c r="AH159" i="13"/>
  <c r="N18" i="13"/>
  <c r="N181" i="13"/>
  <c r="N248" i="13"/>
  <c r="J118" i="14"/>
  <c r="P27" i="14"/>
  <c r="J138" i="14"/>
  <c r="J38" i="14"/>
  <c r="N73" i="14"/>
  <c r="N136" i="14"/>
  <c r="N150" i="14"/>
  <c r="L50" i="14"/>
  <c r="V50" i="14"/>
  <c r="T238" i="14"/>
  <c r="N196" i="14"/>
  <c r="T167" i="14"/>
  <c r="T122" i="14"/>
  <c r="AJ203" i="13"/>
  <c r="T151" i="14"/>
  <c r="N216" i="13"/>
  <c r="S156" i="14"/>
  <c r="AJ68" i="13"/>
  <c r="Q198" i="8"/>
  <c r="S149" i="14"/>
  <c r="AJ289" i="13"/>
  <c r="AJ156" i="13"/>
  <c r="BW156" i="21"/>
  <c r="Y156" i="21" s="1"/>
  <c r="K156" i="13" s="1"/>
  <c r="T225" i="14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I197" i="13" s="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Y27" i="21" s="1"/>
  <c r="K27" i="13" s="1"/>
  <c r="AJ149" i="13"/>
  <c r="AJ227" i="13"/>
  <c r="AJ277" i="13"/>
  <c r="AJ40" i="13"/>
  <c r="AN209" i="20"/>
  <c r="Q209" i="10" s="1"/>
  <c r="AH277" i="13"/>
  <c r="AN124" i="19"/>
  <c r="Q124" i="9" s="1"/>
  <c r="BW277" i="21"/>
  <c r="Y277" i="21" s="1"/>
  <c r="K277" i="13" s="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K36" i="13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K83" i="13" s="1"/>
  <c r="L26" i="14"/>
  <c r="H159" i="12"/>
  <c r="T171" i="14"/>
  <c r="N99" i="14"/>
  <c r="BW84" i="21"/>
  <c r="Y84" i="21" s="1"/>
  <c r="K84" i="13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K131" i="13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Y144" i="21" s="1"/>
  <c r="K144" i="13" s="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N68" i="20" s="1"/>
  <c r="Q68" i="10" s="1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K188" i="13" s="1"/>
  <c r="BW129" i="2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Q172" i="9" s="1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K114" i="13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K19" i="13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Y249" i="21" s="1"/>
  <c r="K249" i="13" s="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K42" i="13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K41" i="13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K34" i="13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E277" i="11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E156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AN172" i="20"/>
  <c r="Q172" i="10" s="1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I99" i="13" s="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203" i="21"/>
  <c r="BC131" i="21"/>
  <c r="BD131" i="21" s="1"/>
  <c r="BJ131" i="13" s="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4" i="21"/>
  <c r="BC14" i="21"/>
  <c r="BD14" i="21" s="1"/>
  <c r="BJ14" i="13" s="1"/>
  <c r="Z297" i="21"/>
  <c r="BC297" i="21"/>
  <c r="BD297" i="21" s="1"/>
  <c r="BJ297" i="13" s="1"/>
  <c r="Z209" i="21"/>
  <c r="BC209" i="21"/>
  <c r="BD209" i="21" s="1"/>
  <c r="BJ209" i="13" s="1"/>
  <c r="Z276" i="21"/>
  <c r="BC276" i="21"/>
  <c r="BD276" i="21" s="1"/>
  <c r="BJ276" i="13" s="1"/>
  <c r="Z224" i="21"/>
  <c r="BC224" i="21"/>
  <c r="BD224" i="21" s="1"/>
  <c r="BJ224" i="13" s="1"/>
  <c r="Z277" i="21"/>
  <c r="BC277" i="21"/>
  <c r="BD277" i="21" s="1"/>
  <c r="BJ277" i="13" s="1"/>
  <c r="Z41" i="21"/>
  <c r="BC41" i="21"/>
  <c r="BD41" i="21" s="1"/>
  <c r="BJ41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49" i="21"/>
  <c r="BC249" i="21"/>
  <c r="BD249" i="21" s="1"/>
  <c r="BJ249" i="13" s="1"/>
  <c r="Z292" i="21"/>
  <c r="BC292" i="21"/>
  <c r="BD292" i="21" s="1"/>
  <c r="BJ292" i="13" s="1"/>
  <c r="Z27" i="21"/>
  <c r="BC27" i="21"/>
  <c r="BD27" i="21" s="1"/>
  <c r="BJ27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34" i="21"/>
  <c r="BC34" i="21"/>
  <c r="BD34" i="21" s="1"/>
  <c r="BJ34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42" i="21"/>
  <c r="BC42" i="21"/>
  <c r="BD42" i="21" s="1"/>
  <c r="BJ42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96" i="21"/>
  <c r="BC196" i="21"/>
  <c r="BD196" i="21" s="1"/>
  <c r="BJ196" i="13" s="1"/>
  <c r="Z293" i="21"/>
  <c r="BC293" i="21"/>
  <c r="BD293" i="21" s="1"/>
  <c r="BJ293" i="13" s="1"/>
  <c r="Z265" i="21"/>
  <c r="BC265" i="21"/>
  <c r="BD265" i="21" s="1"/>
  <c r="BJ265" i="13" s="1"/>
  <c r="Z258" i="21"/>
  <c r="BC258" i="21"/>
  <c r="BD258" i="21" s="1"/>
  <c r="BJ258" i="13" s="1"/>
  <c r="Z194" i="21"/>
  <c r="BC194" i="21"/>
  <c r="BD194" i="21" s="1"/>
  <c r="BJ194" i="13" s="1"/>
  <c r="BC144" i="21"/>
  <c r="BD144" i="21" s="1"/>
  <c r="BJ14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188" i="2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249" i="11"/>
  <c r="E149" i="11"/>
  <c r="E144" i="11"/>
  <c r="Z8" i="21"/>
  <c r="BC8" i="21"/>
  <c r="BD8" i="21" s="1"/>
  <c r="BJ8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231" i="21"/>
  <c r="BC231" i="21"/>
  <c r="BD231" i="21" s="1"/>
  <c r="BJ231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83" i="21"/>
  <c r="BC83" i="21"/>
  <c r="BD83" i="21" s="1"/>
  <c r="BJ83" i="13" s="1"/>
  <c r="Z101" i="21"/>
  <c r="BC101" i="21"/>
  <c r="BD101" i="21" s="1"/>
  <c r="BJ101" i="13" s="1"/>
  <c r="Z26" i="21"/>
  <c r="BC26" i="21"/>
  <c r="BD26" i="21" s="1"/>
  <c r="BJ26" i="13" s="1"/>
  <c r="Z66" i="21"/>
  <c r="BC66" i="21"/>
  <c r="BD66" i="21" s="1"/>
  <c r="BJ66" i="13" s="1"/>
  <c r="Z19" i="21"/>
  <c r="BC19" i="21"/>
  <c r="BD19" i="21" s="1"/>
  <c r="BJ19" i="13" s="1"/>
  <c r="Z114" i="21"/>
  <c r="BC114" i="21"/>
  <c r="BD114" i="21" s="1"/>
  <c r="BJ114" i="13" s="1"/>
  <c r="Z206" i="21"/>
  <c r="BC206" i="21"/>
  <c r="BD206" i="21" s="1"/>
  <c r="BJ206" i="13" s="1"/>
  <c r="Z156" i="21"/>
  <c r="Z84" i="21"/>
  <c r="E135" i="11"/>
  <c r="Y135" i="21"/>
  <c r="K135" i="13" s="1"/>
  <c r="E199" i="11"/>
  <c r="Y199" i="21"/>
  <c r="K199" i="13" s="1"/>
  <c r="E65" i="11"/>
  <c r="Y65" i="21"/>
  <c r="K65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E129" i="11"/>
  <c r="Y129" i="21"/>
  <c r="K129" i="13" s="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R99" i="14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N243" i="14"/>
  <c r="H243" i="14"/>
  <c r="Z54" i="14"/>
  <c r="AN230" i="20"/>
  <c r="Q230" i="10" s="1"/>
  <c r="S46" i="14"/>
  <c r="AN274" i="19"/>
  <c r="Q274" i="9" s="1"/>
  <c r="N231" i="14"/>
  <c r="S11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AN258" i="20"/>
  <c r="Q258" i="10" s="1"/>
  <c r="S195" i="14"/>
  <c r="T228" i="14"/>
  <c r="S190" i="14"/>
  <c r="S12" i="14"/>
  <c r="S41" i="14"/>
  <c r="S179" i="14"/>
  <c r="E244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219" i="20"/>
  <c r="Q219" i="10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G36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E27" i="11"/>
  <c r="R92" i="14"/>
  <c r="R197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203" i="9"/>
  <c r="AN203" i="20"/>
  <c r="Q203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60" i="14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E265" i="11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E131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85" i="11"/>
  <c r="E272" i="11"/>
  <c r="E28" i="11"/>
  <c r="E185" i="11"/>
  <c r="E101" i="11"/>
  <c r="E198" i="11"/>
  <c r="E209" i="11"/>
  <c r="E72" i="11"/>
  <c r="E98" i="11"/>
  <c r="E136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AN57" i="20" l="1"/>
  <c r="Q57" i="10" s="1"/>
  <c r="E37" i="11"/>
  <c r="R65" i="14"/>
  <c r="R122" i="14"/>
  <c r="R196" i="14"/>
  <c r="G203" i="14"/>
  <c r="BC203" i="21"/>
  <c r="BD203" i="21" s="1"/>
  <c r="BJ203" i="13" s="1"/>
  <c r="Q68" i="9"/>
  <c r="E187" i="11"/>
  <c r="Z40" i="21"/>
  <c r="AA40" i="21" s="1"/>
  <c r="F40" i="14" s="1"/>
  <c r="BC156" i="21"/>
  <c r="BD156" i="21" s="1"/>
  <c r="BJ156" i="13" s="1"/>
  <c r="Z122" i="21"/>
  <c r="BC178" i="21"/>
  <c r="BD178" i="21" s="1"/>
  <c r="BJ178" i="13" s="1"/>
  <c r="R49" i="14"/>
  <c r="G40" i="14"/>
  <c r="Z178" i="21"/>
  <c r="AA178" i="21" s="1"/>
  <c r="BC187" i="21"/>
  <c r="BD187" i="21" s="1"/>
  <c r="BJ187" i="13" s="1"/>
  <c r="E40" i="11"/>
  <c r="Z187" i="21"/>
  <c r="E220" i="11"/>
  <c r="AN124" i="20"/>
  <c r="Q124" i="10" s="1"/>
  <c r="AN36" i="20"/>
  <c r="Q36" i="10" s="1"/>
  <c r="BC89" i="21"/>
  <c r="BD89" i="21" s="1"/>
  <c r="BJ89" i="13" s="1"/>
  <c r="Z220" i="21"/>
  <c r="AA220" i="21" s="1"/>
  <c r="F220" i="14" s="1"/>
  <c r="AN37" i="20"/>
  <c r="Q37" i="10" s="1"/>
  <c r="E122" i="11"/>
  <c r="Z89" i="21"/>
  <c r="BC113" i="21"/>
  <c r="BD113" i="21" s="1"/>
  <c r="BJ113" i="13" s="1"/>
  <c r="R32" i="14"/>
  <c r="BC40" i="21"/>
  <c r="BD40" i="21" s="1"/>
  <c r="BJ40" i="13" s="1"/>
  <c r="BC122" i="21"/>
  <c r="BD122" i="21" s="1"/>
  <c r="BJ122" i="13" s="1"/>
  <c r="Z113" i="21"/>
  <c r="AA113" i="21" s="1"/>
  <c r="E83" i="11"/>
  <c r="G129" i="14"/>
  <c r="BC295" i="21"/>
  <c r="BD295" i="21" s="1"/>
  <c r="BJ295" i="13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BJ84" i="13" s="1"/>
  <c r="Z131" i="21"/>
  <c r="BC148" i="21"/>
  <c r="BD148" i="21" s="1"/>
  <c r="BJ148" i="13" s="1"/>
  <c r="BC168" i="21"/>
  <c r="BD168" i="21" s="1"/>
  <c r="BJ168" i="13" s="1"/>
  <c r="E17" i="11"/>
  <c r="E148" i="11"/>
  <c r="Z148" i="21"/>
  <c r="Z168" i="21"/>
  <c r="R161" i="14"/>
  <c r="BC252" i="21"/>
  <c r="BD252" i="21" s="1"/>
  <c r="BJ252" i="13" s="1"/>
  <c r="R228" i="14"/>
  <c r="R179" i="14"/>
  <c r="R80" i="14"/>
  <c r="R50" i="14"/>
  <c r="E188" i="11"/>
  <c r="R12" i="14"/>
  <c r="BC188" i="21"/>
  <c r="BD188" i="21" s="1"/>
  <c r="BJ188" i="13" s="1"/>
  <c r="E36" i="11"/>
  <c r="Z144" i="21"/>
  <c r="AA144" i="21" s="1"/>
  <c r="BC36" i="21"/>
  <c r="BD36" i="21" s="1"/>
  <c r="BJ36" i="13" s="1"/>
  <c r="Z223" i="21"/>
  <c r="AA223" i="21" s="1"/>
  <c r="Z36" i="21"/>
  <c r="AA36" i="21" s="1"/>
  <c r="G296" i="14"/>
  <c r="BI213" i="21"/>
  <c r="BE213" i="21"/>
  <c r="BI213" i="13" s="1"/>
  <c r="BI54" i="21"/>
  <c r="BM54" i="21" s="1"/>
  <c r="BE54" i="21"/>
  <c r="BI54" i="13" s="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8" i="21"/>
  <c r="L168" i="13"/>
  <c r="AA160" i="21"/>
  <c r="L160" i="13"/>
  <c r="AA120" i="21"/>
  <c r="L120" i="13"/>
  <c r="AA149" i="21"/>
  <c r="F149" i="14" s="1"/>
  <c r="L149" i="13"/>
  <c r="AA27" i="21"/>
  <c r="L27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148" i="21"/>
  <c r="L148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77" i="21"/>
  <c r="F277" i="14" s="1"/>
  <c r="L277" i="13"/>
  <c r="AA209" i="21"/>
  <c r="L209" i="13"/>
  <c r="AA31" i="21"/>
  <c r="L31" i="13"/>
  <c r="AA295" i="21"/>
  <c r="L295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114" i="21"/>
  <c r="L114" i="13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A89" i="21"/>
  <c r="L89" i="13"/>
  <c r="AA187" i="21"/>
  <c r="L187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197" i="21"/>
  <c r="F197" i="14" s="1"/>
  <c r="L197" i="13"/>
  <c r="AA188" i="21"/>
  <c r="L188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AA203" i="21"/>
  <c r="F203" i="14" s="1"/>
  <c r="L203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84" i="21"/>
  <c r="L84" i="13"/>
  <c r="AA19" i="21"/>
  <c r="L19" i="13"/>
  <c r="AA101" i="21"/>
  <c r="L101" i="13"/>
  <c r="AA219" i="21"/>
  <c r="F219" i="14" s="1"/>
  <c r="L219" i="13"/>
  <c r="AA232" i="21"/>
  <c r="F232" i="14" s="1"/>
  <c r="L232" i="13"/>
  <c r="AA17" i="21"/>
  <c r="L17" i="13"/>
  <c r="AA176" i="21"/>
  <c r="F176" i="14" s="1"/>
  <c r="L176" i="13"/>
  <c r="AA287" i="21"/>
  <c r="L287" i="13"/>
  <c r="AA247" i="21"/>
  <c r="L247" i="13"/>
  <c r="AA249" i="21"/>
  <c r="F249" i="14" s="1"/>
  <c r="L249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12" i="21"/>
  <c r="F212" i="14" s="1"/>
  <c r="L212" i="13"/>
  <c r="AA96" i="21"/>
  <c r="F96" i="14" s="1"/>
  <c r="L96" i="13"/>
  <c r="AA258" i="21"/>
  <c r="F258" i="14" s="1"/>
  <c r="L25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83" i="21"/>
  <c r="F83" i="14" s="1"/>
  <c r="L83" i="13"/>
  <c r="AA77" i="21"/>
  <c r="F77" i="14" s="1"/>
  <c r="L77" i="13"/>
  <c r="AA254" i="21"/>
  <c r="L254" i="13"/>
  <c r="AA28" i="21"/>
  <c r="L28" i="13"/>
  <c r="AA166" i="21"/>
  <c r="L166" i="13"/>
  <c r="AA34" i="21"/>
  <c r="F34" i="14" s="1"/>
  <c r="L34" i="13"/>
  <c r="AA169" i="21"/>
  <c r="L169" i="13"/>
  <c r="AA122" i="21"/>
  <c r="L122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68" i="21"/>
  <c r="F68" i="14" s="1"/>
  <c r="L68" i="13"/>
  <c r="AA230" i="21"/>
  <c r="F230" i="14" s="1"/>
  <c r="L230" i="13"/>
  <c r="AA265" i="21"/>
  <c r="L265" i="13"/>
  <c r="AA23" i="21"/>
  <c r="F23" i="14" s="1"/>
  <c r="L23" i="13"/>
  <c r="AA42" i="21"/>
  <c r="L42" i="13"/>
  <c r="AA299" i="21"/>
  <c r="L299" i="13"/>
  <c r="AA57" i="21"/>
  <c r="F57" i="14" s="1"/>
  <c r="L57" i="13"/>
  <c r="AA41" i="21"/>
  <c r="L41" i="13"/>
  <c r="AA14" i="21"/>
  <c r="L14" i="13"/>
  <c r="AA102" i="21"/>
  <c r="F102" i="14" s="1"/>
  <c r="L102" i="13"/>
  <c r="AA131" i="21"/>
  <c r="L131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E252" i="21"/>
  <c r="BI252" i="13" s="1"/>
  <c r="BG252" i="2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G42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G41" i="21"/>
  <c r="BE41" i="21"/>
  <c r="BI41" i="13" s="1"/>
  <c r="BI41" i="21"/>
  <c r="BE113" i="21"/>
  <c r="BI113" i="13" s="1"/>
  <c r="BG113" i="2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G148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G27" i="2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G144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G295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G89" i="21"/>
  <c r="BE89" i="21"/>
  <c r="BI89" i="13" s="1"/>
  <c r="BI89" i="21"/>
  <c r="BG187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G114" i="2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G84" i="21"/>
  <c r="BE84" i="21"/>
  <c r="BI84" i="13" s="1"/>
  <c r="BI84" i="21"/>
  <c r="BG19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G188" i="2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G203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BE249" i="21"/>
  <c r="BI249" i="13" s="1"/>
  <c r="BG249" i="2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G277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G156" i="21"/>
  <c r="BI156" i="21"/>
  <c r="BG66" i="21"/>
  <c r="BE66" i="21"/>
  <c r="BI66" i="13" s="1"/>
  <c r="BI66" i="21"/>
  <c r="BG83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G17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G40" i="21"/>
  <c r="BI40" i="21"/>
  <c r="BG254" i="21"/>
  <c r="BE254" i="21"/>
  <c r="BI254" i="13" s="1"/>
  <c r="BI254" i="21"/>
  <c r="BM213" i="21"/>
  <c r="BJ213" i="21"/>
  <c r="BN213" i="21" s="1"/>
  <c r="BG28" i="21"/>
  <c r="BE28" i="21"/>
  <c r="BI28" i="13" s="1"/>
  <c r="BI28" i="21"/>
  <c r="BG166" i="21"/>
  <c r="BE166" i="21"/>
  <c r="BI166" i="13" s="1"/>
  <c r="BI166" i="21"/>
  <c r="BG34" i="21"/>
  <c r="BE34" i="21"/>
  <c r="BI34" i="13" s="1"/>
  <c r="BI34" i="21"/>
  <c r="BE169" i="21"/>
  <c r="BI169" i="13" s="1"/>
  <c r="BG169" i="21"/>
  <c r="BI169" i="21"/>
  <c r="BG122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G131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G277" i="14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G249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G144" i="14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Y54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L40" i="13" l="1"/>
  <c r="L36" i="13"/>
  <c r="L32" i="13"/>
  <c r="L178" i="13"/>
  <c r="L220" i="13"/>
  <c r="L113" i="13"/>
  <c r="BG168" i="2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F211" i="14" s="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F151" i="14" s="1"/>
  <c r="L151" i="13"/>
  <c r="AA161" i="21"/>
  <c r="L161" i="13"/>
  <c r="AA39" i="21"/>
  <c r="F39" i="14" s="1"/>
  <c r="L39" i="13"/>
  <c r="AA157" i="21"/>
  <c r="F157" i="14" s="1"/>
  <c r="L157" i="13"/>
  <c r="AA80" i="2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CA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M277" i="21"/>
  <c r="BJ277" i="21"/>
  <c r="BN277" i="21" s="1"/>
  <c r="CA277" i="21" s="1"/>
  <c r="BG186" i="21"/>
  <c r="BE186" i="21"/>
  <c r="BI186" i="13" s="1"/>
  <c r="BI186" i="21"/>
  <c r="BM32" i="21"/>
  <c r="BJ32" i="21"/>
  <c r="BN32" i="21" s="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187" i="14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80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Y24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F122" i="14"/>
  <c r="G51" i="14"/>
  <c r="G24" i="14"/>
  <c r="G33" i="14"/>
  <c r="F19" i="14"/>
  <c r="F91" i="14"/>
  <c r="G97" i="14"/>
  <c r="F49" i="14"/>
  <c r="F217" i="14"/>
  <c r="F178" i="14"/>
  <c r="Y201" i="14"/>
  <c r="F201" i="14"/>
  <c r="G282" i="14"/>
  <c r="F181" i="14"/>
  <c r="G39" i="14"/>
  <c r="Y23" i="14"/>
  <c r="F144" i="14"/>
  <c r="G229" i="14"/>
  <c r="F247" i="14"/>
  <c r="F214" i="14"/>
  <c r="Y19" i="14"/>
  <c r="F169" i="14"/>
  <c r="F92" i="14"/>
  <c r="F218" i="14"/>
  <c r="F42" i="14"/>
  <c r="F188" i="14"/>
  <c r="F14" i="14"/>
  <c r="F27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168" i="14"/>
  <c r="F242" i="14"/>
  <c r="F17" i="14"/>
  <c r="F228" i="14"/>
  <c r="F15" i="14"/>
  <c r="F131" i="14"/>
  <c r="CA213" i="21"/>
  <c r="J213" i="12" s="1"/>
  <c r="F16" i="14"/>
  <c r="F10" i="14"/>
  <c r="Y8" i="14"/>
  <c r="Y207" i="14"/>
  <c r="F148" i="14"/>
  <c r="F209" i="14"/>
  <c r="Y232" i="14"/>
  <c r="Y111" i="14"/>
  <c r="F120" i="14"/>
  <c r="Y85" i="14"/>
  <c r="Y72" i="14"/>
  <c r="Y156" i="14"/>
  <c r="F26" i="14"/>
  <c r="Y30" i="14"/>
  <c r="Y68" i="14"/>
  <c r="Y57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BJ61" i="21" l="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249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88" i="14" l="1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88" i="12" l="1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<sst xmlns="http://schemas.openxmlformats.org/spreadsheetml/2006/main" count="1289" uniqueCount="800">
  <si>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</si>
  <si>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</si>
  <si>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</si>
  <si>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</si>
  <si>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</si>
  <si>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</si>
  <si>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</si>
  <si>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</si>
  <si>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</si>
  <si>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</si>
  <si>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</si>
  <si>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</si>
  <si>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</si>
  <si>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</si>
  <si>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</si>
  <si>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</si>
  <si>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</si>
  <si>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</si>
  <si>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</si>
  <si>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</si>
  <si>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</si>
  <si>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</si>
  <si>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</si>
  <si>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</si>
  <si>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</si>
  <si>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</si>
  <si>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</si>
  <si>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</si>
  <si>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</si>
  <si>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</si>
  <si>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</si>
  <si>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</si>
  <si>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</si>
  <si>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</si>
  <si>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</si>
  <si>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</si>
  <si>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</si>
  <si>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</si>
  <si>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</si>
  <si>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</si>
  <si>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</si>
  <si>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</si>
  <si>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</si>
  <si>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</si>
  <si>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</si>
  <si>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</si>
  <si>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</si>
  <si>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</si>
  <si>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</si>
  <si>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</si>
  <si>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</si>
  <si>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</si>
  <si>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</si>
  <si>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</si>
  <si>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</si>
  <si>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</si>
  <si>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</si>
  <si>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</si>
  <si>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</si>
  <si>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</si>
  <si>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</si>
  <si>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</si>
  <si>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</si>
  <si>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</si>
  <si>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</si>
  <si>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</si>
  <si>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</si>
  <si>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</si>
  <si>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</si>
  <si>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</si>
  <si>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</si>
  <si>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</si>
  <si>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</si>
  <si>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</si>
  <si>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</si>
  <si>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</si>
  <si>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</si>
  <si>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</si>
  <si>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</si>
  <si>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</si>
  <si>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</si>
  <si>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</si>
  <si>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</si>
  <si>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</si>
  <si>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</si>
  <si>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</si>
  <si>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</si>
  <si>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</si>
  <si>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</si>
  <si>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</si>
  <si>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</si>
  <si>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</si>
  <si>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</si>
  <si>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</si>
  <si>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</si>
  <si>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</si>
  <si>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</si>
  <si>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</si>
  <si>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</si>
  <si>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</si>
  <si>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</si>
  <si>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</si>
  <si>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</si>
  <si>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</si>
  <si>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</si>
  <si>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</si>
  <si>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</si>
  <si>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</si>
  <si>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</si>
  <si>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</si>
  <si>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</si>
  <si>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</si>
  <si>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</si>
  <si>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</si>
  <si>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</si>
  <si>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</si>
  <si>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</si>
  <si>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</si>
  <si>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</si>
  <si>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</si>
  <si>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</si>
  <si>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</si>
  <si>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</si>
  <si>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</si>
  <si>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</si>
  <si>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</si>
  <si>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</si>
  <si>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</si>
  <si>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</si>
  <si>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</si>
  <si>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</si>
  <si>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</si>
  <si>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</si>
  <si>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</si>
  <si>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</si>
  <si>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</si>
  <si>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</si>
  <si>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</si>
  <si>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</si>
  <si>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</si>
  <si>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</si>
  <si>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</si>
  <si>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</si>
  <si>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</si>
  <si>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</si>
  <si>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</si>
  <si>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</si>
  <si>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</si>
  <si>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</si>
  <si>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</si>
  <si>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</si>
  <si>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</si>
  <si>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</si>
  <si>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</si>
  <si>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</si>
  <si>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</si>
  <si>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</si>
  <si>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</si>
  <si>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</si>
  <si>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</si>
  <si>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</si>
  <si>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</si>
  <si>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</si>
  <si>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</si>
  <si>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</si>
  <si>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</si>
  <si>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</si>
  <si>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</si>
  <si>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</si>
  <si>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</si>
  <si>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</si>
  <si>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</si>
  <si>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</si>
  <si>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</si>
  <si>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</si>
  <si>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</si>
  <si>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</si>
  <si>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</si>
  <si>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</si>
  <si>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</si>
  <si>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</si>
  <si>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</si>
  <si>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</si>
  <si>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</si>
  <si>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</si>
  <si>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</si>
  <si>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</si>
  <si>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</si>
  <si>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</si>
  <si>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</si>
  <si>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</si>
  <si>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</si>
  <si>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</si>
  <si>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</si>
  <si>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</si>
  <si>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</si>
  <si>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</si>
  <si>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</si>
  <si>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</si>
  <si>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</si>
  <si>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</si>
  <si>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</si>
  <si>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</si>
  <si>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</si>
  <si>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</si>
  <si>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</si>
  <si>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</si>
  <si>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</si>
  <si>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</si>
  <si>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</si>
  <si>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</si>
  <si>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</si>
  <si>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</si>
  <si>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</si>
  <si>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</si>
  <si>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</si>
  <si>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</si>
  <si>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</si>
  <si>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</si>
  <si>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</si>
  <si>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</si>
  <si>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</si>
  <si>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</si>
  <si>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</si>
  <si>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</si>
  <si>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</si>
  <si>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</si>
  <si>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</si>
  <si>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</si>
  <si>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</si>
  <si>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</si>
  <si>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</si>
  <si>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</si>
  <si>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</si>
  <si>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</si>
  <si>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</si>
  <si>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</si>
  <si>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</si>
  <si>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</si>
  <si>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</si>
  <si>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</si>
  <si>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</si>
  <si>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</si>
  <si>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</si>
  <si>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</si>
  <si>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</si>
  <si>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</si>
  <si>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</si>
  <si>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</si>
  <si>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</si>
  <si>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</si>
  <si>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</si>
  <si>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</si>
  <si>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</si>
  <si>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</si>
  <si>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</si>
  <si>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</si>
  <si>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</si>
  <si>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</si>
  <si>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</si>
  <si>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</si>
  <si>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</si>
  <si>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</si>
  <si>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</si>
  <si>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</si>
  <si>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</si>
  <si>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</si>
  <si>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</si>
  <si>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</si>
  <si>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</si>
  <si>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</si>
  <si>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</si>
  <si>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</si>
  <si>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</si>
  <si>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</si>
  <si>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</si>
  <si>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</si>
  <si>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</si>
  <si>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</si>
  <si>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</si>
  <si>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</si>
  <si>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</si>
  <si>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</si>
  <si>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</si>
  <si>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</si>
  <si>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</si>
  <si>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</si>
  <si>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</si>
  <si>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</si>
  <si>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</si>
  <si>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</si>
  <si>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</si>
  <si>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</si>
  <si>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</si>
  <si>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</si>
  <si>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</si>
  <si>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</si>
  <si>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</si>
  <si>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</si>
  <si>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</si>
  <si>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</si>
  <si>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</si>
  <si>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</si>
  <si>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</si>
  <si>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</si>
  <si>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</si>
  <si>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</si>
  <si>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</si>
  <si>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</si>
  <si>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</si>
  <si>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</si>
  <si>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</si>
  <si>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</si>
  <si>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</si>
  <si>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</si>
  <si>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</si>
  <si>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</si>
  <si>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</si>
  <si>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</si>
  <si>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</si>
  <si>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</si>
  <si>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</si>
  <si>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</si>
  <si>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</si>
  <si>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</si>
  <si>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</si>
  <si>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</si>
  <si>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</si>
  <si>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</si>
  <si>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</si>
  <si>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</si>
  <si>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</si>
  <si>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</si>
  <si>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</si>
  <si>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</si>
  <si>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</si>
  <si>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</si>
  <si>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</si>
  <si>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</si>
  <si>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</si>
  <si>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</si>
  <si>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</si>
  <si>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</si>
  <si>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</si>
  <si>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</si>
  <si>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</si>
  <si>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</si>
  <si>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</si>
  <si>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</si>
  <si>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</si>
  <si>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</si>
  <si>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</si>
  <si>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</si>
  <si>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</si>
  <si>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</si>
  <si>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</si>
  <si>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</si>
  <si>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</si>
  <si>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</si>
  <si>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</si>
  <si>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</si>
  <si>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</si>
  <si>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</si>
  <si>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</si>
  <si>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</si>
  <si>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</si>
  <si>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</si>
  <si>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</si>
  <si>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</si>
  <si>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</si>
  <si>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</si>
  <si>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</si>
  <si>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</si>
  <si>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</si>
  <si>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</si>
  <si>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</si>
  <si>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</si>
  <si>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</si>
  <si>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</si>
  <si>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</si>
  <si>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</si>
  <si>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</si>
  <si>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</si>
  <si>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</si>
  <si>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</si>
  <si>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</si>
  <si>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</si>
  <si>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</si>
  <si>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</si>
  <si>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</si>
  <si>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</si>
  <si>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</si>
  <si>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</si>
  <si>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</si>
  <si>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</si>
  <si>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</si>
  <si>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</si>
  <si>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</si>
  <si>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</si>
  <si>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</si>
  <si>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</si>
  <si>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</si>
  <si>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</si>
  <si>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</si>
  <si>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</si>
  <si>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</si>
  <si>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</si>
  <si>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</si>
  <si>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</si>
  <si>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</si>
  <si>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</si>
  <si>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</si>
  <si>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</si>
  <si>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</si>
  <si>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</si>
  <si>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</si>
  <si>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</si>
  <si>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</si>
  <si>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</si>
  <si>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</si>
  <si>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</si>
  <si>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</si>
  <si>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</si>
  <si>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</si>
  <si>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</si>
  <si>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</si>
  <si>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</si>
  <si>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</si>
  <si>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</si>
  <si>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</si>
  <si>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</si>
  <si>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</si>
  <si>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</si>
  <si>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</si>
  <si>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</si>
  <si>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</si>
  <si>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</si>
  <si>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</si>
  <si>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</si>
  <si>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</si>
  <si>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</si>
  <si>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</si>
  <si>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</si>
  <si>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</si>
  <si>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</si>
  <si>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</si>
  <si>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</si>
  <si>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</si>
  <si>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</si>
  <si>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</si>
  <si>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</si>
  <si>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</si>
  <si>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</si>
  <si>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</si>
  <si>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</si>
  <si>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</si>
  <si>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</si>
  <si>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</si>
  <si>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</si>
  <si>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</si>
  <si>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</si>
  <si>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</si>
  <si>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</si>
  <si>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</si>
  <si>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</si>
  <si>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</si>
  <si>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</si>
  <si>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</si>
  <si>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</si>
  <si>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</si>
  <si>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</si>
  <si>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</si>
  <si>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</si>
  <si>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</si>
  <si>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</si>
  <si>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</si>
  <si>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</si>
  <si>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</si>
  <si>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</si>
  <si>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</si>
  <si>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</si>
  <si>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</si>
  <si>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</si>
  <si>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</si>
  <si>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</si>
  <si>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</si>
  <si>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</si>
  <si>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</si>
  <si>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</si>
  <si>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</si>
  <si>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</si>
  <si>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</si>
  <si>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</si>
  <si>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</si>
  <si>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</si>
  <si>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</si>
  <si>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</si>
  <si>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</si>
  <si>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</si>
  <si>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</si>
  <si>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</si>
  <si>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</si>
  <si>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</si>
  <si>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</si>
  <si>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</si>
  <si>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</si>
  <si>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</si>
  <si>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</si>
  <si>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</si>
  <si>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</si>
  <si>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</si>
  <si>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</si>
  <si>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</si>
  <si>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</si>
  <si>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</si>
  <si>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</si>
  <si>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</si>
  <si>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</si>
  <si>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</si>
  <si>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</si>
  <si>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</si>
  <si>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</si>
  <si>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</si>
  <si>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</si>
  <si>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</si>
  <si>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</si>
  <si>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</si>
  <si>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</si>
  <si>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</si>
  <si>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</si>
  <si>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</si>
  <si>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</si>
  <si>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</si>
  <si>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</si>
  <si>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</si>
  <si>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</si>
  <si>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</si>
  <si>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</si>
  <si>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</si>
  <si>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</si>
  <si>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</si>
  <si>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</si>
  <si>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</si>
  <si>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</si>
  <si>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</si>
  <si>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</si>
  <si>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</si>
  <si>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</si>
  <si>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</si>
  <si>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</si>
  <si>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</si>
  <si>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</si>
  <si>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</si>
  <si>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</si>
  <si>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</si>
  <si>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</si>
  <si>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</si>
  <si>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</si>
  <si>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</si>
  <si>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</si>
  <si>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</si>
  <si>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</si>
  <si>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</si>
  <si>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</si>
  <si>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</si>
  <si>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</si>
  <si>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</si>
  <si>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</si>
  <si>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</si>
  <si>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</si>
  <si>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</si>
  <si>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</si>
  <si>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</si>
  <si>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</si>
  <si>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</si>
  <si>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</si>
  <si>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</si>
  <si>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</si>
  <si>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</si>
  <si>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</si>
  <si>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</si>
  <si>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</si>
  <si>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</si>
  <si>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</si>
  <si>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</si>
  <si>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</si>
  <si>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</si>
  <si>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</si>
  <si>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</si>
  <si>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</si>
  <si>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</si>
  <si>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</si>
  <si>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</si>
  <si>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</si>
  <si>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</si>
  <si>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</si>
  <si>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</si>
  <si>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</si>
  <si>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</si>
  <si>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</si>
  <si>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</si>
  <si>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</si>
  <si>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</si>
  <si>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</si>
  <si>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</si>
  <si>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</si>
  <si>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</si>
  <si>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</si>
  <si>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</si>
  <si>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</si>
  <si>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</si>
  <si>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</si>
  <si>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</si>
  <si>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</si>
  <si>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</si>
  <si>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</si>
  <si>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</si>
  <si>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</si>
  <si>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</si>
  <si>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</si>
  <si>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</si>
  <si>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</si>
  <si>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</si>
  <si>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</si>
  <si>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</si>
  <si>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</si>
  <si>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</si>
  <si>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</si>
  <si>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</si>
  <si>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</si>
  <si>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</si>
  <si>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</si>
  <si>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</si>
  <si>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</si>
  <si>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</si>
  <si>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</si>
  <si>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</si>
  <si>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</si>
  <si>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</si>
  <si>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</si>
  <si>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</si>
  <si>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</si>
  <si>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</si>
  <si>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</si>
  <si>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</si>
  <si>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</si>
  <si>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</si>
  <si>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</si>
  <si>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</si>
  <si>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</si>
  <si>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</si>
  <si>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</si>
  <si>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</si>
  <si>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</si>
  <si>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</si>
  <si>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</si>
  <si>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</si>
  <si>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</si>
  <si>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</si>
  <si>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</si>
  <si>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</si>
  <si>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</si>
  <si>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</si>
  <si>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</si>
  <si>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</si>
  <si>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</si>
  <si>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</si>
  <si>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</si>
  <si>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</si>
  <si>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</si>
  <si>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</si>
  <si>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</si>
  <si>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</si>
  <si>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</si>
  <si>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</si>
  <si>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</si>
  <si>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</si>
  <si>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</si>
  <si>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</si>
  <si>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</si>
  <si>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</si>
  <si>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</si>
  <si>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</si>
  <si>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</si>
  <si>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</si>
  <si>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</si>
  <si>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</si>
  <si>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</si>
  <si>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</si>
  <si>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</si>
  <si>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</si>
  <si>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</si>
  <si>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</si>
  <si>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</si>
  <si>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</si>
  <si>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</si>
  <si>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</si>
  <si>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</si>
  <si>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</si>
  <si>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</si>
  <si>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</si>
  <si>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</si>
  <si>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</si>
  <si>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</si>
  <si>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</si>
  <si>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</si>
  <si>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</si>
  <si>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</si>
  <si>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</si>
  <si>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</si>
  <si>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</si>
  <si>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</si>
  <si>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</si>
  <si>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</si>
  <si>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</si>
  <si>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</si>
  <si>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</si>
  <si>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</si>
  <si>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</si>
  <si>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</si>
  <si>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</si>
  <si>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</si>
  <si>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</si>
  <si>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</si>
  <si>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</si>
  <si>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</si>
  <si>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</si>
  <si>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</si>
  <si>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</si>
  <si>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</si>
  <si>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</si>
  <si>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</si>
  <si>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</si>
  <si>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</si>
  <si>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</si>
  <si>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</si>
  <si>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</si>
  <si>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</si>
  <si>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</si>
  <si>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</si>
  <si>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</si>
  <si>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</si>
  <si>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</si>
  <si>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</si>
  <si>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</si>
  <si>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</si>
  <si>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</si>
  <si>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</si>
  <si>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</si>
  <si>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</si>
  <si>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</si>
  <si>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</si>
  <si>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</si>
  <si>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</si>
  <si>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</si>
  <si>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</si>
  <si>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</si>
  <si>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</si>
  <si>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</si>
  <si>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</si>
  <si>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</si>
  <si>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</si>
  <si>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</si>
  <si>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</si>
  <si>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</si>
  <si>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</si>
  <si>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</si>
  <si>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</si>
  <si>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</si>
  <si>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</si>
  <si>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</si>
  <si>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</si>
  <si>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</si>
  <si>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</si>
  <si>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</si>
  <si>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</si>
  <si>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</si>
  <si>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</si>
  <si>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</si>
  <si>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</si>
  <si>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</si>
  <si>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</si>
  <si>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</si>
  <si>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</si>
  <si>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</si>
  <si>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</si>
  <si>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</si>
  <si>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</si>
  <si>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</si>
  <si>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</si>
  <si>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</si>
  <si>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</si>
  <si>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</si>
  <si>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</si>
  <si>
    <t>2025.07.a</t>
  </si>
  <si>
    <t>startkwartaal 3/2025 + aanpassen parameters</t>
  </si>
  <si>
    <t>3/2025</t>
  </si>
  <si>
    <t>4/2025</t>
  </si>
  <si>
    <t>2025.10.a</t>
  </si>
  <si>
    <t>startkwartaal 4/2025 + aanpassen 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</si>
</sst>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20"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04"/>
    </row>
    <row r="30" spans="2:2" ht="25.5" x14ac:dyDescent="0.35">
      <c r="B30" s="307"/>
    </row>
    <row r="31" spans="2:2" ht="17.25" x14ac:dyDescent="0.3">
      <c r="B31" s="306"/>
    </row>
    <row r="34" spans="2:2" ht="25.5" x14ac:dyDescent="0.35">
      <c r="B34" s="307"/>
    </row>
    <row r="35" spans="2:2" ht="17.25" x14ac:dyDescent="0.3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3">
      <c r="B39" s="306"/>
    </row>
    <row r="41" spans="2:2" x14ac:dyDescent="0.2">
      <c r="B41" s="305"/>
    </row>
  </sheetData>
  <sheetProtection algorithmName="SHA-512" hashValue="ngGt1A4jd+xrB3+NkEHn7F4hS1d1+ECcLbAw0Ywyeo8gHIfoZ91PHIoe23mgmFWX0YmEMb+1lmA2xZw1HSnlEw==" saltValue="ETzlVxa5DQvXzMghRaTUE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19" customWidth="1"/>
    <col min="4" max="4" width="14.83203125" style="23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4 / 2025</v>
      </c>
      <c r="F2" s="237" t="s">
        <v>86</v>
      </c>
      <c r="G2" s="237" t="str">
        <f>versienummer</f>
        <v>2025.10.a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3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3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3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3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3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3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3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3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3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3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3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3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3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3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3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3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3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3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3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3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3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3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3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3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3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3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3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3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3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3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3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3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3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3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3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3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3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3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3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3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3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3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3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3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3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3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3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3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3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3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3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3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3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3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3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3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3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3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3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3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3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3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3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3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3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3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3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3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3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3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3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3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3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3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3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3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3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3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3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3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3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3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3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3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3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3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3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3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3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3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3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3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3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3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3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3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3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3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3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3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3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3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3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3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3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3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3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3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3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3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3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3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3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3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3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3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3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3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3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3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3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3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3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3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3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3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3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3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3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3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3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3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3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3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3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3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3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3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3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3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3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3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3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3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3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3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3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3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3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3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3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3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3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3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3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3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3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3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3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3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3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3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3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3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3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3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3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3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3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3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3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3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3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3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3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3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3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3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3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3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3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3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3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3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3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3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3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3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3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3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3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3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3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3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3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3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3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3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3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3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3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3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3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3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3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3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3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3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3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3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3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3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3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3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3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3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3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3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3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3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3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3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3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3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3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3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3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3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3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3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3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3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3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3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3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3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3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3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3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3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3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3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3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3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3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3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3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3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3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3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3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3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3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3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3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3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3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3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3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3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3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3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3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3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3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3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3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3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3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3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3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3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3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3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3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3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3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3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3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3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3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3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3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3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3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3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3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3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3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3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3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3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3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3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3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3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Ums3SL43Cm1Op6vClX7aNOhA67jxQzvogm9U2EoWqPSKTmyQRIm6K4Utbox1ANDDcRYy+m9xmuRWRVg+6wW/OA==" saltValue="0gMbIq5DglKgose8neSR6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19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4 / 2025</v>
      </c>
      <c r="F2" s="237" t="s">
        <v>86</v>
      </c>
      <c r="G2" s="237" t="str">
        <f>versienummer</f>
        <v>2025.10.a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3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3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3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3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3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3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3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3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3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3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3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3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3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3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3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3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3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3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3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3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3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3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3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3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3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3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3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3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3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3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3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3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3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3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3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3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3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3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3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3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3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3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3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3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3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3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3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3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3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3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3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3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3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3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3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3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3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3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3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3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3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3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3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3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3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3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3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3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3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3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3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3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3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3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3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3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3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3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3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3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3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3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3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3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3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3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3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3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3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3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3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3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3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3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3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3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3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3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3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3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3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3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3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3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3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3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3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3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3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3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3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3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3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3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3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3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3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3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3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3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3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3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3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3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3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3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3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3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3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3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3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3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3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3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3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3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3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3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3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3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3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3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3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3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3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3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3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3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3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3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3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3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3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3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3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3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3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3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3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3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3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3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3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3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3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3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3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3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3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3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3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3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3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3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3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3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3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3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3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3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3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3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3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3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3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3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3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3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3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3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3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3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3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3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3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3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3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3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3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3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3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3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3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3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3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3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3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3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3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3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3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3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3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3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3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3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3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3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3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3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3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3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3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3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3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3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3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3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3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3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3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3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3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3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3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3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3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3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3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3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3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3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3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3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3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3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3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3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3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3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3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3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3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3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3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3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3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3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3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3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3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3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3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3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3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3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3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3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3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3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3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3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3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3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3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3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3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3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3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3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3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3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3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3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3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3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3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3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3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3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3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3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3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3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3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3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pYhUHyN/7EFcENSwlQ/JbO14CLlOOo7ykLdmNXG5eIzzU5YIv5KiQxyzcVVmVW8mCIICwXSsuUNbBTeXAxTvOg==" saltValue="2+srhx1f8q0Ucieb92Erg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4 / 2025</v>
      </c>
      <c r="C2" s="237" t="s">
        <v>86</v>
      </c>
      <c r="D2" s="237" t="str">
        <f>versienummer</f>
        <v>2025.10.a</v>
      </c>
      <c r="E2" s="213" t="s">
        <v>554</v>
      </c>
      <c r="F2" s="399" t="s">
        <v>97</v>
      </c>
      <c r="G2" s="399"/>
      <c r="H2" s="399"/>
    </row>
    <row r="3" spans="1:8" ht="67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oktober 2025</v>
      </c>
      <c r="G3" s="172" t="str">
        <f>"rémunération nette pour "&amp;
TEXT(Kal!A12,("MMMM "&amp;IF(TEXT(DATE(2014,1,1),"JJJJ")="2014","JJJJ",IF(TEXT(DATE(2014,1,1),"AAAA")="2014","AAAA","YYYY"))))</f>
        <v>rémunération nette pour november 2025</v>
      </c>
      <c r="H3" s="172" t="str">
        <f>"rémunération nette pour "&amp;
TEXT(Kal!A13,("MMMM "&amp;IF(TEXT(DATE(2014,1,1),"JJJJ")="2014","JJJJ",IF(TEXT(DATE(2014,1,1),"AAAA")="2014","AAAA","YYYY"))))</f>
        <v>rémunération nette pour december 2025</v>
      </c>
    </row>
    <row r="4" spans="1:8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3.5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3.5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3.5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3.5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3.5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3.5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3.5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3.5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3.5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3.5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3.5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3.5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3.5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3.5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3.5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3.5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3.5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3.5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3.5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3.5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3.5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3.5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3.5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3.5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3.5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3.5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3.5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3.5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3.5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3.5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3.5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3.5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3.5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3.5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3.5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3.5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3.5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3.5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3.5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3.5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3.5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3.5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3.5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3.5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3.5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3.5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3.5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3.5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3.5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3.5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xrvcgCOivFS1lgDpEjBBmFoyvY/dqGZZIWIRK0zkwpRLptK0rNSCrXBUY1wJ5G8HRQESUMBpXFYWJcS11yjjZA==" saltValue="aMC8gnx2pOzAe+9f4fdogg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customWidth="1"/>
    <col min="5" max="5" width="14.83203125" customWidth="1"/>
    <col min="6" max="6" width="24.83203125" customWidth="1"/>
    <col min="7" max="8" width="16.83203125" customWidth="1"/>
    <col min="9" max="9" width="18.6640625" customWidth="1"/>
    <col min="10" max="10" width="22.83203125" customWidth="1"/>
    <col min="11" max="11" width="4.83203125" customWidth="1"/>
    <col min="12" max="13" width="18.83203125" customWidth="1"/>
    <col min="14" max="1025" width="8.83203125" customWidth="1"/>
  </cols>
  <sheetData>
    <row r="1" spans="1:13" ht="27.95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5">
      <c r="A2" s="237" t="s">
        <v>85</v>
      </c>
      <c r="B2" s="237" t="str">
        <f>kwartaal &amp; " / " &amp; jaar</f>
        <v>4 / 2025</v>
      </c>
      <c r="C2" s="237" t="s">
        <v>86</v>
      </c>
      <c r="D2" s="237" t="str">
        <f>versienummer</f>
        <v>2025.10.a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40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A77VLrw3SIIqKqORLnuH61OTNssA26IW/D4MaMLLVQF6wGDQc+usBksPu7PhT3BepjMtnkVebCJWxxpSejMwdw==" saltValue="3Gr9n09NvU9JJ4cWfKa8Z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1" customWidth="1"/>
    <col min="2" max="2" width="14.83203125" style="21" customWidth="1"/>
    <col min="3" max="3" width="28.83203125" style="21" customWidth="1"/>
    <col min="4" max="4" width="22.83203125" style="21" customWidth="1"/>
    <col min="5" max="5" width="28.83203125" style="21" customWidth="1"/>
    <col min="6" max="6" width="18.83203125" style="25" customWidth="1"/>
    <col min="7" max="7" width="8.83203125" style="21" customWidth="1"/>
    <col min="8" max="8" width="20.83203125" style="21" customWidth="1"/>
    <col min="9" max="10" width="26.83203125" style="21" customWidth="1"/>
    <col min="11" max="11" width="20.83203125" style="21" customWidth="1"/>
    <col min="12" max="12" width="14.83203125" style="21" customWidth="1"/>
    <col min="13" max="36" width="18.83203125" style="21" customWidth="1"/>
    <col min="37" max="37" width="14.83203125" style="21" customWidth="1"/>
    <col min="38" max="38" width="15.33203125" style="21" customWidth="1"/>
    <col min="39" max="39" width="25.1640625" style="21" customWidth="1"/>
    <col min="40" max="40" width="18.5" style="21" customWidth="1"/>
    <col min="41" max="41" width="27.5" style="21" customWidth="1"/>
    <col min="42" max="42" width="20.83203125" style="21" customWidth="1"/>
    <col min="43" max="43" width="24.83203125" style="21" customWidth="1"/>
    <col min="44" max="44" width="20.83203125" style="21" customWidth="1"/>
    <col min="45" max="45" width="27" style="21" customWidth="1"/>
    <col min="46" max="46" width="20.83203125" style="21" customWidth="1"/>
    <col min="47" max="47" width="24.83203125" style="21" customWidth="1"/>
    <col min="48" max="48" width="20.83203125" style="21" customWidth="1"/>
    <col min="49" max="49" width="28.1640625" style="21" customWidth="1"/>
    <col min="50" max="50" width="20.83203125" style="21" customWidth="1"/>
    <col min="51" max="51" width="24.83203125" style="21" customWidth="1"/>
    <col min="52" max="52" width="18.5" style="21" customWidth="1"/>
    <col min="53" max="53" width="27" style="21" customWidth="1"/>
    <col min="54" max="54" width="20.83203125" style="21" customWidth="1"/>
    <col min="55" max="55" width="24.6640625" style="21" customWidth="1"/>
    <col min="56" max="56" width="19.6640625" style="21" customWidth="1"/>
    <col min="57" max="57" width="28.5" style="21" customWidth="1"/>
    <col min="58" max="58" width="20.83203125" style="21" customWidth="1"/>
    <col min="59" max="62" width="24.83203125" style="21" customWidth="1"/>
    <col min="63" max="63" width="9.33203125" style="17" customWidth="1"/>
    <col min="64" max="64" width="3.33203125" style="17" customWidth="1"/>
    <col min="65" max="1033" width="9.332031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3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3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0</v>
      </c>
      <c r="AV4" s="139">
        <v>0</v>
      </c>
      <c r="AW4" s="139">
        <f ca="1">IF(bijdrage256&lt;&gt;0,ROUND(BerKW!AW4*100,0),0)</f>
        <v>0</v>
      </c>
      <c r="AX4" s="139">
        <f ca="1">IF(bijdrage256&lt;&gt;0,ROUND(BerKW!BS4*100,0),0)</f>
        <v>0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3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0</v>
      </c>
      <c r="AV5" s="139">
        <v>0</v>
      </c>
      <c r="AW5" s="139">
        <f ca="1">IF(bijdrage256&lt;&gt;0,ROUND(BerKW!AW5*100,0),0)</f>
        <v>0</v>
      </c>
      <c r="AX5" s="139">
        <f ca="1">IF(bijdrage256&lt;&gt;0,ROUND(BerKW!BS5*100,0),0)</f>
        <v>0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3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0</v>
      </c>
      <c r="AV6" s="139">
        <v>0</v>
      </c>
      <c r="AW6" s="139">
        <f ca="1">IF(bijdrage256&lt;&gt;0,ROUND(BerKW!AW6*100,0),0)</f>
        <v>0</v>
      </c>
      <c r="AX6" s="139">
        <f ca="1">IF(bijdrage256&lt;&gt;0,ROUND(BerKW!BS6*100,0),0)</f>
        <v>0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3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0</v>
      </c>
      <c r="AV7" s="139">
        <v>0</v>
      </c>
      <c r="AW7" s="139">
        <f ca="1">IF(bijdrage256&lt;&gt;0,ROUND(BerKW!AW7*100,0),0)</f>
        <v>0</v>
      </c>
      <c r="AX7" s="139">
        <f ca="1">IF(bijdrage256&lt;&gt;0,ROUND(BerKW!BS7*100,0),0)</f>
        <v>0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3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0</v>
      </c>
      <c r="AV8" s="139">
        <v>0</v>
      </c>
      <c r="AW8" s="139">
        <f ca="1">IF(bijdrage256&lt;&gt;0,ROUND(BerKW!AW8*100,0),0)</f>
        <v>0</v>
      </c>
      <c r="AX8" s="139">
        <f ca="1">IF(bijdrage256&lt;&gt;0,ROUND(BerKW!BS8*100,0),0)</f>
        <v>0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3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0</v>
      </c>
      <c r="AV9" s="139">
        <v>0</v>
      </c>
      <c r="AW9" s="139">
        <f ca="1">IF(bijdrage256&lt;&gt;0,ROUND(BerKW!AW9*100,0),0)</f>
        <v>0</v>
      </c>
      <c r="AX9" s="139">
        <f ca="1">IF(bijdrage256&lt;&gt;0,ROUND(BerKW!BS9*100,0),0)</f>
        <v>0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3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0</v>
      </c>
      <c r="AV10" s="139">
        <v>0</v>
      </c>
      <c r="AW10" s="139">
        <f ca="1">IF(bijdrage256&lt;&gt;0,ROUND(BerKW!AW10*100,0),0)</f>
        <v>0</v>
      </c>
      <c r="AX10" s="139">
        <f ca="1">IF(bijdrage256&lt;&gt;0,ROUND(BerKW!BS10*100,0),0)</f>
        <v>0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3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0</v>
      </c>
      <c r="AV11" s="139">
        <v>0</v>
      </c>
      <c r="AW11" s="139">
        <f ca="1">IF(bijdrage256&lt;&gt;0,ROUND(BerKW!AW11*100,0),0)</f>
        <v>0</v>
      </c>
      <c r="AX11" s="139">
        <f ca="1">IF(bijdrage256&lt;&gt;0,ROUND(BerKW!BS11*100,0),0)</f>
        <v>0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3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0</v>
      </c>
      <c r="AV12" s="139">
        <v>0</v>
      </c>
      <c r="AW12" s="139">
        <f ca="1">IF(bijdrage256&lt;&gt;0,ROUND(BerKW!AW12*100,0),0)</f>
        <v>0</v>
      </c>
      <c r="AX12" s="139">
        <f ca="1">IF(bijdrage256&lt;&gt;0,ROUND(BerKW!BS12*100,0),0)</f>
        <v>0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3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0</v>
      </c>
      <c r="AV13" s="139">
        <v>0</v>
      </c>
      <c r="AW13" s="139">
        <f ca="1">IF(bijdrage256&lt;&gt;0,ROUND(BerKW!AW13*100,0),0)</f>
        <v>0</v>
      </c>
      <c r="AX13" s="139">
        <f ca="1">IF(bijdrage256&lt;&gt;0,ROUND(BerKW!BS13*100,0),0)</f>
        <v>0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3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0</v>
      </c>
      <c r="AV14" s="139">
        <v>0</v>
      </c>
      <c r="AW14" s="139">
        <f ca="1">IF(bijdrage256&lt;&gt;0,ROUND(BerKW!AW14*100,0),0)</f>
        <v>0</v>
      </c>
      <c r="AX14" s="139">
        <f ca="1">IF(bijdrage256&lt;&gt;0,ROUND(BerKW!BS14*100,0),0)</f>
        <v>0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3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0</v>
      </c>
      <c r="AV15" s="139">
        <v>0</v>
      </c>
      <c r="AW15" s="139">
        <f ca="1">IF(bijdrage256&lt;&gt;0,ROUND(BerKW!AW15*100,0),0)</f>
        <v>0</v>
      </c>
      <c r="AX15" s="139">
        <f ca="1">IF(bijdrage256&lt;&gt;0,ROUND(BerKW!BS15*100,0),0)</f>
        <v>0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3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0</v>
      </c>
      <c r="AV16" s="139">
        <v>0</v>
      </c>
      <c r="AW16" s="139">
        <f ca="1">IF(bijdrage256&lt;&gt;0,ROUND(BerKW!AW16*100,0),0)</f>
        <v>0</v>
      </c>
      <c r="AX16" s="139">
        <f ca="1">IF(bijdrage256&lt;&gt;0,ROUND(BerKW!BS16*100,0),0)</f>
        <v>0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3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0</v>
      </c>
      <c r="AV17" s="139">
        <v>0</v>
      </c>
      <c r="AW17" s="139">
        <f ca="1">IF(bijdrage256&lt;&gt;0,ROUND(BerKW!AW17*100,0),0)</f>
        <v>0</v>
      </c>
      <c r="AX17" s="139">
        <f ca="1">IF(bijdrage256&lt;&gt;0,ROUND(BerKW!BS17*100,0),0)</f>
        <v>0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3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0</v>
      </c>
      <c r="AV18" s="139">
        <v>0</v>
      </c>
      <c r="AW18" s="139">
        <f ca="1">IF(bijdrage256&lt;&gt;0,ROUND(BerKW!AW18*100,0),0)</f>
        <v>0</v>
      </c>
      <c r="AX18" s="139">
        <f ca="1">IF(bijdrage256&lt;&gt;0,ROUND(BerKW!BS18*100,0),0)</f>
        <v>0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3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0</v>
      </c>
      <c r="AV19" s="139">
        <v>0</v>
      </c>
      <c r="AW19" s="139">
        <f ca="1">IF(bijdrage256&lt;&gt;0,ROUND(BerKW!AW19*100,0),0)</f>
        <v>0</v>
      </c>
      <c r="AX19" s="139">
        <f ca="1">IF(bijdrage256&lt;&gt;0,ROUND(BerKW!BS19*100,0),0)</f>
        <v>0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3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0</v>
      </c>
      <c r="AV20" s="139">
        <v>0</v>
      </c>
      <c r="AW20" s="139">
        <f ca="1">IF(bijdrage256&lt;&gt;0,ROUND(BerKW!AW20*100,0),0)</f>
        <v>0</v>
      </c>
      <c r="AX20" s="139">
        <f ca="1">IF(bijdrage256&lt;&gt;0,ROUND(BerKW!BS20*100,0),0)</f>
        <v>0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3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0</v>
      </c>
      <c r="AV21" s="139">
        <v>0</v>
      </c>
      <c r="AW21" s="139">
        <f ca="1">IF(bijdrage256&lt;&gt;0,ROUND(BerKW!AW21*100,0),0)</f>
        <v>0</v>
      </c>
      <c r="AX21" s="139">
        <f ca="1">IF(bijdrage256&lt;&gt;0,ROUND(BerKW!BS21*100,0),0)</f>
        <v>0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3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0</v>
      </c>
      <c r="AV22" s="139">
        <v>0</v>
      </c>
      <c r="AW22" s="139">
        <f ca="1">IF(bijdrage256&lt;&gt;0,ROUND(BerKW!AW22*100,0),0)</f>
        <v>0</v>
      </c>
      <c r="AX22" s="139">
        <f ca="1">IF(bijdrage256&lt;&gt;0,ROUND(BerKW!BS22*100,0),0)</f>
        <v>0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3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0</v>
      </c>
      <c r="AV23" s="139">
        <v>0</v>
      </c>
      <c r="AW23" s="139">
        <f ca="1">IF(bijdrage256&lt;&gt;0,ROUND(BerKW!AW23*100,0),0)</f>
        <v>0</v>
      </c>
      <c r="AX23" s="139">
        <f ca="1">IF(bijdrage256&lt;&gt;0,ROUND(BerKW!BS23*100,0),0)</f>
        <v>0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3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0</v>
      </c>
      <c r="AV24" s="139">
        <v>0</v>
      </c>
      <c r="AW24" s="139">
        <f ca="1">IF(bijdrage256&lt;&gt;0,ROUND(BerKW!AW24*100,0),0)</f>
        <v>0</v>
      </c>
      <c r="AX24" s="139">
        <f ca="1">IF(bijdrage256&lt;&gt;0,ROUND(BerKW!BS24*100,0),0)</f>
        <v>0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3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0</v>
      </c>
      <c r="AV25" s="139">
        <v>0</v>
      </c>
      <c r="AW25" s="139">
        <f ca="1">IF(bijdrage256&lt;&gt;0,ROUND(BerKW!AW25*100,0),0)</f>
        <v>0</v>
      </c>
      <c r="AX25" s="139">
        <f ca="1">IF(bijdrage256&lt;&gt;0,ROUND(BerKW!BS25*100,0),0)</f>
        <v>0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3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0</v>
      </c>
      <c r="AV26" s="139">
        <v>0</v>
      </c>
      <c r="AW26" s="139">
        <f ca="1">IF(bijdrage256&lt;&gt;0,ROUND(BerKW!AW26*100,0),0)</f>
        <v>0</v>
      </c>
      <c r="AX26" s="139">
        <f ca="1">IF(bijdrage256&lt;&gt;0,ROUND(BerKW!BS26*100,0),0)</f>
        <v>0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3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0</v>
      </c>
      <c r="AV27" s="139">
        <v>0</v>
      </c>
      <c r="AW27" s="139">
        <f ca="1">IF(bijdrage256&lt;&gt;0,ROUND(BerKW!AW27*100,0),0)</f>
        <v>0</v>
      </c>
      <c r="AX27" s="139">
        <f ca="1">IF(bijdrage256&lt;&gt;0,ROUND(BerKW!BS27*100,0),0)</f>
        <v>0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3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0</v>
      </c>
      <c r="AV28" s="139">
        <v>0</v>
      </c>
      <c r="AW28" s="139">
        <f ca="1">IF(bijdrage256&lt;&gt;0,ROUND(BerKW!AW28*100,0),0)</f>
        <v>0</v>
      </c>
      <c r="AX28" s="139">
        <f ca="1">IF(bijdrage256&lt;&gt;0,ROUND(BerKW!BS28*100,0),0)</f>
        <v>0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3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0</v>
      </c>
      <c r="AV29" s="139">
        <v>0</v>
      </c>
      <c r="AW29" s="139">
        <f ca="1">IF(bijdrage256&lt;&gt;0,ROUND(BerKW!AW29*100,0),0)</f>
        <v>0</v>
      </c>
      <c r="AX29" s="139">
        <f ca="1">IF(bijdrage256&lt;&gt;0,ROUND(BerKW!BS29*100,0),0)</f>
        <v>0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3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0</v>
      </c>
      <c r="AV30" s="139">
        <v>0</v>
      </c>
      <c r="AW30" s="139">
        <f ca="1">IF(bijdrage256&lt;&gt;0,ROUND(BerKW!AW30*100,0),0)</f>
        <v>0</v>
      </c>
      <c r="AX30" s="139">
        <f ca="1">IF(bijdrage256&lt;&gt;0,ROUND(BerKW!BS30*100,0),0)</f>
        <v>0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3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0</v>
      </c>
      <c r="AV31" s="139">
        <v>0</v>
      </c>
      <c r="AW31" s="139">
        <f ca="1">IF(bijdrage256&lt;&gt;0,ROUND(BerKW!AW31*100,0),0)</f>
        <v>0</v>
      </c>
      <c r="AX31" s="139">
        <f ca="1">IF(bijdrage256&lt;&gt;0,ROUND(BerKW!BS31*100,0),0)</f>
        <v>0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3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0</v>
      </c>
      <c r="AV32" s="139">
        <v>0</v>
      </c>
      <c r="AW32" s="139">
        <f ca="1">IF(bijdrage256&lt;&gt;0,ROUND(BerKW!AW32*100,0),0)</f>
        <v>0</v>
      </c>
      <c r="AX32" s="139">
        <f ca="1">IF(bijdrage256&lt;&gt;0,ROUND(BerKW!BS32*100,0),0)</f>
        <v>0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3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0</v>
      </c>
      <c r="AV33" s="139">
        <v>0</v>
      </c>
      <c r="AW33" s="139">
        <f ca="1">IF(bijdrage256&lt;&gt;0,ROUND(BerKW!AW33*100,0),0)</f>
        <v>0</v>
      </c>
      <c r="AX33" s="139">
        <f ca="1">IF(bijdrage256&lt;&gt;0,ROUND(BerKW!BS33*100,0),0)</f>
        <v>0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3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0</v>
      </c>
      <c r="AV34" s="139">
        <v>0</v>
      </c>
      <c r="AW34" s="139">
        <f ca="1">IF(bijdrage256&lt;&gt;0,ROUND(BerKW!AW34*100,0),0)</f>
        <v>0</v>
      </c>
      <c r="AX34" s="139">
        <f ca="1">IF(bijdrage256&lt;&gt;0,ROUND(BerKW!BS34*100,0),0)</f>
        <v>0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3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0</v>
      </c>
      <c r="AV35" s="139">
        <v>0</v>
      </c>
      <c r="AW35" s="139">
        <f ca="1">IF(bijdrage256&lt;&gt;0,ROUND(BerKW!AW35*100,0),0)</f>
        <v>0</v>
      </c>
      <c r="AX35" s="139">
        <f ca="1">IF(bijdrage256&lt;&gt;0,ROUND(BerKW!BS35*100,0),0)</f>
        <v>0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3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0</v>
      </c>
      <c r="AV36" s="139">
        <v>0</v>
      </c>
      <c r="AW36" s="139">
        <f ca="1">IF(bijdrage256&lt;&gt;0,ROUND(BerKW!AW36*100,0),0)</f>
        <v>0</v>
      </c>
      <c r="AX36" s="139">
        <f ca="1">IF(bijdrage256&lt;&gt;0,ROUND(BerKW!BS36*100,0),0)</f>
        <v>0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3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0</v>
      </c>
      <c r="AV37" s="139">
        <v>0</v>
      </c>
      <c r="AW37" s="139">
        <f ca="1">IF(bijdrage256&lt;&gt;0,ROUND(BerKW!AW37*100,0),0)</f>
        <v>0</v>
      </c>
      <c r="AX37" s="139">
        <f ca="1">IF(bijdrage256&lt;&gt;0,ROUND(BerKW!BS37*100,0),0)</f>
        <v>0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3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0</v>
      </c>
      <c r="AV38" s="139">
        <v>0</v>
      </c>
      <c r="AW38" s="139">
        <f ca="1">IF(bijdrage256&lt;&gt;0,ROUND(BerKW!AW38*100,0),0)</f>
        <v>0</v>
      </c>
      <c r="AX38" s="139">
        <f ca="1">IF(bijdrage256&lt;&gt;0,ROUND(BerKW!BS38*100,0),0)</f>
        <v>0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3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0</v>
      </c>
      <c r="AV39" s="139">
        <v>0</v>
      </c>
      <c r="AW39" s="139">
        <f ca="1">IF(bijdrage256&lt;&gt;0,ROUND(BerKW!AW39*100,0),0)</f>
        <v>0</v>
      </c>
      <c r="AX39" s="139">
        <f ca="1">IF(bijdrage256&lt;&gt;0,ROUND(BerKW!BS39*100,0),0)</f>
        <v>0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3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0</v>
      </c>
      <c r="AV40" s="139">
        <v>0</v>
      </c>
      <c r="AW40" s="139">
        <f ca="1">IF(bijdrage256&lt;&gt;0,ROUND(BerKW!AW40*100,0),0)</f>
        <v>0</v>
      </c>
      <c r="AX40" s="139">
        <f ca="1">IF(bijdrage256&lt;&gt;0,ROUND(BerKW!BS40*100,0),0)</f>
        <v>0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3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0</v>
      </c>
      <c r="AV41" s="139">
        <v>0</v>
      </c>
      <c r="AW41" s="139">
        <f ca="1">IF(bijdrage256&lt;&gt;0,ROUND(BerKW!AW41*100,0),0)</f>
        <v>0</v>
      </c>
      <c r="AX41" s="139">
        <f ca="1">IF(bijdrage256&lt;&gt;0,ROUND(BerKW!BS41*100,0),0)</f>
        <v>0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3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0</v>
      </c>
      <c r="AV42" s="139">
        <v>0</v>
      </c>
      <c r="AW42" s="139">
        <f ca="1">IF(bijdrage256&lt;&gt;0,ROUND(BerKW!AW42*100,0),0)</f>
        <v>0</v>
      </c>
      <c r="AX42" s="139">
        <f ca="1">IF(bijdrage256&lt;&gt;0,ROUND(BerKW!BS42*100,0),0)</f>
        <v>0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3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0</v>
      </c>
      <c r="AV43" s="139">
        <v>0</v>
      </c>
      <c r="AW43" s="139">
        <f ca="1">IF(bijdrage256&lt;&gt;0,ROUND(BerKW!AW43*100,0),0)</f>
        <v>0</v>
      </c>
      <c r="AX43" s="139">
        <f ca="1">IF(bijdrage256&lt;&gt;0,ROUND(BerKW!BS43*100,0),0)</f>
        <v>0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3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0</v>
      </c>
      <c r="AV44" s="139">
        <v>0</v>
      </c>
      <c r="AW44" s="139">
        <f ca="1">IF(bijdrage256&lt;&gt;0,ROUND(BerKW!AW44*100,0),0)</f>
        <v>0</v>
      </c>
      <c r="AX44" s="139">
        <f ca="1">IF(bijdrage256&lt;&gt;0,ROUND(BerKW!BS44*100,0),0)</f>
        <v>0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3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0</v>
      </c>
      <c r="AV45" s="139">
        <v>0</v>
      </c>
      <c r="AW45" s="139">
        <f ca="1">IF(bijdrage256&lt;&gt;0,ROUND(BerKW!AW45*100,0),0)</f>
        <v>0</v>
      </c>
      <c r="AX45" s="139">
        <f ca="1">IF(bijdrage256&lt;&gt;0,ROUND(BerKW!BS45*100,0),0)</f>
        <v>0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3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0</v>
      </c>
      <c r="AV46" s="139">
        <v>0</v>
      </c>
      <c r="AW46" s="139">
        <f ca="1">IF(bijdrage256&lt;&gt;0,ROUND(BerKW!AW46*100,0),0)</f>
        <v>0</v>
      </c>
      <c r="AX46" s="139">
        <f ca="1">IF(bijdrage256&lt;&gt;0,ROUND(BerKW!BS46*100,0),0)</f>
        <v>0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3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0</v>
      </c>
      <c r="AV47" s="139">
        <v>0</v>
      </c>
      <c r="AW47" s="139">
        <f ca="1">IF(bijdrage256&lt;&gt;0,ROUND(BerKW!AW47*100,0),0)</f>
        <v>0</v>
      </c>
      <c r="AX47" s="139">
        <f ca="1">IF(bijdrage256&lt;&gt;0,ROUND(BerKW!BS47*100,0),0)</f>
        <v>0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3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0</v>
      </c>
      <c r="AV48" s="139">
        <v>0</v>
      </c>
      <c r="AW48" s="139">
        <f ca="1">IF(bijdrage256&lt;&gt;0,ROUND(BerKW!AW48*100,0),0)</f>
        <v>0</v>
      </c>
      <c r="AX48" s="139">
        <f ca="1">IF(bijdrage256&lt;&gt;0,ROUND(BerKW!BS48*100,0),0)</f>
        <v>0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3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0</v>
      </c>
      <c r="AV49" s="139">
        <v>0</v>
      </c>
      <c r="AW49" s="139">
        <f ca="1">IF(bijdrage256&lt;&gt;0,ROUND(BerKW!AW49*100,0),0)</f>
        <v>0</v>
      </c>
      <c r="AX49" s="139">
        <f ca="1">IF(bijdrage256&lt;&gt;0,ROUND(BerKW!BS49*100,0),0)</f>
        <v>0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3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0</v>
      </c>
      <c r="AV50" s="139">
        <v>0</v>
      </c>
      <c r="AW50" s="139">
        <f ca="1">IF(bijdrage256&lt;&gt;0,ROUND(BerKW!AW50*100,0),0)</f>
        <v>0</v>
      </c>
      <c r="AX50" s="139">
        <f ca="1">IF(bijdrage256&lt;&gt;0,ROUND(BerKW!BS50*100,0),0)</f>
        <v>0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3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0</v>
      </c>
      <c r="AV51" s="139">
        <v>0</v>
      </c>
      <c r="AW51" s="139">
        <f ca="1">IF(bijdrage256&lt;&gt;0,ROUND(BerKW!AW51*100,0),0)</f>
        <v>0</v>
      </c>
      <c r="AX51" s="139">
        <f ca="1">IF(bijdrage256&lt;&gt;0,ROUND(BerKW!BS51*100,0),0)</f>
        <v>0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3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0</v>
      </c>
      <c r="AV52" s="139">
        <v>0</v>
      </c>
      <c r="AW52" s="139">
        <f ca="1">IF(bijdrage256&lt;&gt;0,ROUND(BerKW!AW52*100,0),0)</f>
        <v>0</v>
      </c>
      <c r="AX52" s="139">
        <f ca="1">IF(bijdrage256&lt;&gt;0,ROUND(BerKW!BS52*100,0),0)</f>
        <v>0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3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0</v>
      </c>
      <c r="AV53" s="139">
        <v>0</v>
      </c>
      <c r="AW53" s="139">
        <f ca="1">IF(bijdrage256&lt;&gt;0,ROUND(BerKW!AW53*100,0),0)</f>
        <v>0</v>
      </c>
      <c r="AX53" s="139">
        <f ca="1">IF(bijdrage256&lt;&gt;0,ROUND(BerKW!BS53*100,0),0)</f>
        <v>0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3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0</v>
      </c>
      <c r="AV54" s="139">
        <v>0</v>
      </c>
      <c r="AW54" s="139">
        <f ca="1">IF(bijdrage256&lt;&gt;0,ROUND(BerKW!AW54*100,0),0)</f>
        <v>0</v>
      </c>
      <c r="AX54" s="139">
        <f ca="1">IF(bijdrage256&lt;&gt;0,ROUND(BerKW!BS54*100,0),0)</f>
        <v>0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3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0</v>
      </c>
      <c r="AV55" s="139">
        <v>0</v>
      </c>
      <c r="AW55" s="139">
        <f ca="1">IF(bijdrage256&lt;&gt;0,ROUND(BerKW!AW55*100,0),0)</f>
        <v>0</v>
      </c>
      <c r="AX55" s="139">
        <f ca="1">IF(bijdrage256&lt;&gt;0,ROUND(BerKW!BS55*100,0),0)</f>
        <v>0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3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0</v>
      </c>
      <c r="AV56" s="139">
        <v>0</v>
      </c>
      <c r="AW56" s="139">
        <f ca="1">IF(bijdrage256&lt;&gt;0,ROUND(BerKW!AW56*100,0),0)</f>
        <v>0</v>
      </c>
      <c r="AX56" s="139">
        <f ca="1">IF(bijdrage256&lt;&gt;0,ROUND(BerKW!BS56*100,0),0)</f>
        <v>0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3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0</v>
      </c>
      <c r="AV57" s="139">
        <v>0</v>
      </c>
      <c r="AW57" s="139">
        <f ca="1">IF(bijdrage256&lt;&gt;0,ROUND(BerKW!AW57*100,0),0)</f>
        <v>0</v>
      </c>
      <c r="AX57" s="139">
        <f ca="1">IF(bijdrage256&lt;&gt;0,ROUND(BerKW!BS57*100,0),0)</f>
        <v>0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3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0</v>
      </c>
      <c r="AV58" s="139">
        <v>0</v>
      </c>
      <c r="AW58" s="139">
        <f ca="1">IF(bijdrage256&lt;&gt;0,ROUND(BerKW!AW58*100,0),0)</f>
        <v>0</v>
      </c>
      <c r="AX58" s="139">
        <f ca="1">IF(bijdrage256&lt;&gt;0,ROUND(BerKW!BS58*100,0),0)</f>
        <v>0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3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0</v>
      </c>
      <c r="AV59" s="139">
        <v>0</v>
      </c>
      <c r="AW59" s="139">
        <f ca="1">IF(bijdrage256&lt;&gt;0,ROUND(BerKW!AW59*100,0),0)</f>
        <v>0</v>
      </c>
      <c r="AX59" s="139">
        <f ca="1">IF(bijdrage256&lt;&gt;0,ROUND(BerKW!BS59*100,0),0)</f>
        <v>0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3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0</v>
      </c>
      <c r="AV60" s="139">
        <v>0</v>
      </c>
      <c r="AW60" s="139">
        <f ca="1">IF(bijdrage256&lt;&gt;0,ROUND(BerKW!AW60*100,0),0)</f>
        <v>0</v>
      </c>
      <c r="AX60" s="139">
        <f ca="1">IF(bijdrage256&lt;&gt;0,ROUND(BerKW!BS60*100,0),0)</f>
        <v>0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3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0</v>
      </c>
      <c r="AV61" s="139">
        <v>0</v>
      </c>
      <c r="AW61" s="139">
        <f ca="1">IF(bijdrage256&lt;&gt;0,ROUND(BerKW!AW61*100,0),0)</f>
        <v>0</v>
      </c>
      <c r="AX61" s="139">
        <f ca="1">IF(bijdrage256&lt;&gt;0,ROUND(BerKW!BS61*100,0),0)</f>
        <v>0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3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0</v>
      </c>
      <c r="AV62" s="139">
        <v>0</v>
      </c>
      <c r="AW62" s="139">
        <f ca="1">IF(bijdrage256&lt;&gt;0,ROUND(BerKW!AW62*100,0),0)</f>
        <v>0</v>
      </c>
      <c r="AX62" s="139">
        <f ca="1">IF(bijdrage256&lt;&gt;0,ROUND(BerKW!BS62*100,0),0)</f>
        <v>0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3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0</v>
      </c>
      <c r="AV63" s="139">
        <v>0</v>
      </c>
      <c r="AW63" s="139">
        <f ca="1">IF(bijdrage256&lt;&gt;0,ROUND(BerKW!AW63*100,0),0)</f>
        <v>0</v>
      </c>
      <c r="AX63" s="139">
        <f ca="1">IF(bijdrage256&lt;&gt;0,ROUND(BerKW!BS63*100,0),0)</f>
        <v>0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3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0</v>
      </c>
      <c r="AV64" s="139">
        <v>0</v>
      </c>
      <c r="AW64" s="139">
        <f ca="1">IF(bijdrage256&lt;&gt;0,ROUND(BerKW!AW64*100,0),0)</f>
        <v>0</v>
      </c>
      <c r="AX64" s="139">
        <f ca="1">IF(bijdrage256&lt;&gt;0,ROUND(BerKW!BS64*100,0),0)</f>
        <v>0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3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0</v>
      </c>
      <c r="AV65" s="139">
        <v>0</v>
      </c>
      <c r="AW65" s="139">
        <f ca="1">IF(bijdrage256&lt;&gt;0,ROUND(BerKW!AW65*100,0),0)</f>
        <v>0</v>
      </c>
      <c r="AX65" s="139">
        <f ca="1">IF(bijdrage256&lt;&gt;0,ROUND(BerKW!BS65*100,0),0)</f>
        <v>0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3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0</v>
      </c>
      <c r="AV66" s="139">
        <v>0</v>
      </c>
      <c r="AW66" s="139">
        <f ca="1">IF(bijdrage256&lt;&gt;0,ROUND(BerKW!AW66*100,0),0)</f>
        <v>0</v>
      </c>
      <c r="AX66" s="139">
        <f ca="1">IF(bijdrage256&lt;&gt;0,ROUND(BerKW!BS66*100,0),0)</f>
        <v>0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3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0</v>
      </c>
      <c r="AV67" s="139">
        <v>0</v>
      </c>
      <c r="AW67" s="139">
        <f ca="1">IF(bijdrage256&lt;&gt;0,ROUND(BerKW!AW67*100,0),0)</f>
        <v>0</v>
      </c>
      <c r="AX67" s="139">
        <f ca="1">IF(bijdrage256&lt;&gt;0,ROUND(BerKW!BS67*100,0),0)</f>
        <v>0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3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0</v>
      </c>
      <c r="AV68" s="139">
        <v>0</v>
      </c>
      <c r="AW68" s="139">
        <f ca="1">IF(bijdrage256&lt;&gt;0,ROUND(BerKW!AW68*100,0),0)</f>
        <v>0</v>
      </c>
      <c r="AX68" s="139">
        <f ca="1">IF(bijdrage256&lt;&gt;0,ROUND(BerKW!BS68*100,0),0)</f>
        <v>0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3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0</v>
      </c>
      <c r="AV69" s="139">
        <v>0</v>
      </c>
      <c r="AW69" s="139">
        <f ca="1">IF(bijdrage256&lt;&gt;0,ROUND(BerKW!AW69*100,0),0)</f>
        <v>0</v>
      </c>
      <c r="AX69" s="139">
        <f ca="1">IF(bijdrage256&lt;&gt;0,ROUND(BerKW!BS69*100,0),0)</f>
        <v>0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3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0</v>
      </c>
      <c r="AV70" s="139">
        <v>0</v>
      </c>
      <c r="AW70" s="139">
        <f ca="1">IF(bijdrage256&lt;&gt;0,ROUND(BerKW!AW70*100,0),0)</f>
        <v>0</v>
      </c>
      <c r="AX70" s="139">
        <f ca="1">IF(bijdrage256&lt;&gt;0,ROUND(BerKW!BS70*100,0),0)</f>
        <v>0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3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0</v>
      </c>
      <c r="AV71" s="139">
        <v>0</v>
      </c>
      <c r="AW71" s="139">
        <f ca="1">IF(bijdrage256&lt;&gt;0,ROUND(BerKW!AW71*100,0),0)</f>
        <v>0</v>
      </c>
      <c r="AX71" s="139">
        <f ca="1">IF(bijdrage256&lt;&gt;0,ROUND(BerKW!BS71*100,0),0)</f>
        <v>0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3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0</v>
      </c>
      <c r="AV72" s="139">
        <v>0</v>
      </c>
      <c r="AW72" s="139">
        <f ca="1">IF(bijdrage256&lt;&gt;0,ROUND(BerKW!AW72*100,0),0)</f>
        <v>0</v>
      </c>
      <c r="AX72" s="139">
        <f ca="1">IF(bijdrage256&lt;&gt;0,ROUND(BerKW!BS72*100,0),0)</f>
        <v>0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3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0</v>
      </c>
      <c r="AV73" s="139">
        <v>0</v>
      </c>
      <c r="AW73" s="139">
        <f ca="1">IF(bijdrage256&lt;&gt;0,ROUND(BerKW!AW73*100,0),0)</f>
        <v>0</v>
      </c>
      <c r="AX73" s="139">
        <f ca="1">IF(bijdrage256&lt;&gt;0,ROUND(BerKW!BS73*100,0),0)</f>
        <v>0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3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0</v>
      </c>
      <c r="AV74" s="139">
        <v>0</v>
      </c>
      <c r="AW74" s="139">
        <f ca="1">IF(bijdrage256&lt;&gt;0,ROUND(BerKW!AW74*100,0),0)</f>
        <v>0</v>
      </c>
      <c r="AX74" s="139">
        <f ca="1">IF(bijdrage256&lt;&gt;0,ROUND(BerKW!BS74*100,0),0)</f>
        <v>0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3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0</v>
      </c>
      <c r="AV75" s="139">
        <v>0</v>
      </c>
      <c r="AW75" s="139">
        <f ca="1">IF(bijdrage256&lt;&gt;0,ROUND(BerKW!AW75*100,0),0)</f>
        <v>0</v>
      </c>
      <c r="AX75" s="139">
        <f ca="1">IF(bijdrage256&lt;&gt;0,ROUND(BerKW!BS75*100,0),0)</f>
        <v>0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3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0</v>
      </c>
      <c r="AV76" s="139">
        <v>0</v>
      </c>
      <c r="AW76" s="139">
        <f ca="1">IF(bijdrage256&lt;&gt;0,ROUND(BerKW!AW76*100,0),0)</f>
        <v>0</v>
      </c>
      <c r="AX76" s="139">
        <f ca="1">IF(bijdrage256&lt;&gt;0,ROUND(BerKW!BS76*100,0),0)</f>
        <v>0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3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0</v>
      </c>
      <c r="AV77" s="139">
        <v>0</v>
      </c>
      <c r="AW77" s="139">
        <f ca="1">IF(bijdrage256&lt;&gt;0,ROUND(BerKW!AW77*100,0),0)</f>
        <v>0</v>
      </c>
      <c r="AX77" s="139">
        <f ca="1">IF(bijdrage256&lt;&gt;0,ROUND(BerKW!BS77*100,0),0)</f>
        <v>0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3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0</v>
      </c>
      <c r="AV78" s="139">
        <v>0</v>
      </c>
      <c r="AW78" s="139">
        <f ca="1">IF(bijdrage256&lt;&gt;0,ROUND(BerKW!AW78*100,0),0)</f>
        <v>0</v>
      </c>
      <c r="AX78" s="139">
        <f ca="1">IF(bijdrage256&lt;&gt;0,ROUND(BerKW!BS78*100,0),0)</f>
        <v>0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3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0</v>
      </c>
      <c r="AV79" s="139">
        <v>0</v>
      </c>
      <c r="AW79" s="139">
        <f ca="1">IF(bijdrage256&lt;&gt;0,ROUND(BerKW!AW79*100,0),0)</f>
        <v>0</v>
      </c>
      <c r="AX79" s="139">
        <f ca="1">IF(bijdrage256&lt;&gt;0,ROUND(BerKW!BS79*100,0),0)</f>
        <v>0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3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0</v>
      </c>
      <c r="AV80" s="139">
        <v>0</v>
      </c>
      <c r="AW80" s="139">
        <f ca="1">IF(bijdrage256&lt;&gt;0,ROUND(BerKW!AW80*100,0),0)</f>
        <v>0</v>
      </c>
      <c r="AX80" s="139">
        <f ca="1">IF(bijdrage256&lt;&gt;0,ROUND(BerKW!BS80*100,0),0)</f>
        <v>0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3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0</v>
      </c>
      <c r="AV81" s="139">
        <v>0</v>
      </c>
      <c r="AW81" s="139">
        <f ca="1">IF(bijdrage256&lt;&gt;0,ROUND(BerKW!AW81*100,0),0)</f>
        <v>0</v>
      </c>
      <c r="AX81" s="139">
        <f ca="1">IF(bijdrage256&lt;&gt;0,ROUND(BerKW!BS81*100,0),0)</f>
        <v>0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3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0</v>
      </c>
      <c r="AV82" s="139">
        <v>0</v>
      </c>
      <c r="AW82" s="139">
        <f ca="1">IF(bijdrage256&lt;&gt;0,ROUND(BerKW!AW82*100,0),0)</f>
        <v>0</v>
      </c>
      <c r="AX82" s="139">
        <f ca="1">IF(bijdrage256&lt;&gt;0,ROUND(BerKW!BS82*100,0),0)</f>
        <v>0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3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0</v>
      </c>
      <c r="AV83" s="139">
        <v>0</v>
      </c>
      <c r="AW83" s="139">
        <f ca="1">IF(bijdrage256&lt;&gt;0,ROUND(BerKW!AW83*100,0),0)</f>
        <v>0</v>
      </c>
      <c r="AX83" s="139">
        <f ca="1">IF(bijdrage256&lt;&gt;0,ROUND(BerKW!BS83*100,0),0)</f>
        <v>0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3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0</v>
      </c>
      <c r="AV84" s="139">
        <v>0</v>
      </c>
      <c r="AW84" s="139">
        <f ca="1">IF(bijdrage256&lt;&gt;0,ROUND(BerKW!AW84*100,0),0)</f>
        <v>0</v>
      </c>
      <c r="AX84" s="139">
        <f ca="1">IF(bijdrage256&lt;&gt;0,ROUND(BerKW!BS84*100,0),0)</f>
        <v>0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3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0</v>
      </c>
      <c r="AV85" s="139">
        <v>0</v>
      </c>
      <c r="AW85" s="139">
        <f ca="1">IF(bijdrage256&lt;&gt;0,ROUND(BerKW!AW85*100,0),0)</f>
        <v>0</v>
      </c>
      <c r="AX85" s="139">
        <f ca="1">IF(bijdrage256&lt;&gt;0,ROUND(BerKW!BS85*100,0),0)</f>
        <v>0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3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0</v>
      </c>
      <c r="AV86" s="139">
        <v>0</v>
      </c>
      <c r="AW86" s="139">
        <f ca="1">IF(bijdrage256&lt;&gt;0,ROUND(BerKW!AW86*100,0),0)</f>
        <v>0</v>
      </c>
      <c r="AX86" s="139">
        <f ca="1">IF(bijdrage256&lt;&gt;0,ROUND(BerKW!BS86*100,0),0)</f>
        <v>0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3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0</v>
      </c>
      <c r="AV87" s="139">
        <v>0</v>
      </c>
      <c r="AW87" s="139">
        <f ca="1">IF(bijdrage256&lt;&gt;0,ROUND(BerKW!AW87*100,0),0)</f>
        <v>0</v>
      </c>
      <c r="AX87" s="139">
        <f ca="1">IF(bijdrage256&lt;&gt;0,ROUND(BerKW!BS87*100,0),0)</f>
        <v>0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3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0</v>
      </c>
      <c r="AV88" s="139">
        <v>0</v>
      </c>
      <c r="AW88" s="139">
        <f ca="1">IF(bijdrage256&lt;&gt;0,ROUND(BerKW!AW88*100,0),0)</f>
        <v>0</v>
      </c>
      <c r="AX88" s="139">
        <f ca="1">IF(bijdrage256&lt;&gt;0,ROUND(BerKW!BS88*100,0),0)</f>
        <v>0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3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0</v>
      </c>
      <c r="AV89" s="139">
        <v>0</v>
      </c>
      <c r="AW89" s="139">
        <f ca="1">IF(bijdrage256&lt;&gt;0,ROUND(BerKW!AW89*100,0),0)</f>
        <v>0</v>
      </c>
      <c r="AX89" s="139">
        <f ca="1">IF(bijdrage256&lt;&gt;0,ROUND(BerKW!BS89*100,0),0)</f>
        <v>0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3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0</v>
      </c>
      <c r="AV90" s="139">
        <v>0</v>
      </c>
      <c r="AW90" s="139">
        <f ca="1">IF(bijdrage256&lt;&gt;0,ROUND(BerKW!AW90*100,0),0)</f>
        <v>0</v>
      </c>
      <c r="AX90" s="139">
        <f ca="1">IF(bijdrage256&lt;&gt;0,ROUND(BerKW!BS90*100,0),0)</f>
        <v>0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3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0</v>
      </c>
      <c r="AV91" s="139">
        <v>0</v>
      </c>
      <c r="AW91" s="139">
        <f ca="1">IF(bijdrage256&lt;&gt;0,ROUND(BerKW!AW91*100,0),0)</f>
        <v>0</v>
      </c>
      <c r="AX91" s="139">
        <f ca="1">IF(bijdrage256&lt;&gt;0,ROUND(BerKW!BS91*100,0),0)</f>
        <v>0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3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0</v>
      </c>
      <c r="AV92" s="139">
        <v>0</v>
      </c>
      <c r="AW92" s="139">
        <f ca="1">IF(bijdrage256&lt;&gt;0,ROUND(BerKW!AW92*100,0),0)</f>
        <v>0</v>
      </c>
      <c r="AX92" s="139">
        <f ca="1">IF(bijdrage256&lt;&gt;0,ROUND(BerKW!BS92*100,0),0)</f>
        <v>0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3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0</v>
      </c>
      <c r="AV93" s="139">
        <v>0</v>
      </c>
      <c r="AW93" s="139">
        <f ca="1">IF(bijdrage256&lt;&gt;0,ROUND(BerKW!AW93*100,0),0)</f>
        <v>0</v>
      </c>
      <c r="AX93" s="139">
        <f ca="1">IF(bijdrage256&lt;&gt;0,ROUND(BerKW!BS93*100,0),0)</f>
        <v>0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3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0</v>
      </c>
      <c r="AV94" s="139">
        <v>0</v>
      </c>
      <c r="AW94" s="139">
        <f ca="1">IF(bijdrage256&lt;&gt;0,ROUND(BerKW!AW94*100,0),0)</f>
        <v>0</v>
      </c>
      <c r="AX94" s="139">
        <f ca="1">IF(bijdrage256&lt;&gt;0,ROUND(BerKW!BS94*100,0),0)</f>
        <v>0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3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0</v>
      </c>
      <c r="AV95" s="139">
        <v>0</v>
      </c>
      <c r="AW95" s="139">
        <f ca="1">IF(bijdrage256&lt;&gt;0,ROUND(BerKW!AW95*100,0),0)</f>
        <v>0</v>
      </c>
      <c r="AX95" s="139">
        <f ca="1">IF(bijdrage256&lt;&gt;0,ROUND(BerKW!BS95*100,0),0)</f>
        <v>0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3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0</v>
      </c>
      <c r="AV96" s="139">
        <v>0</v>
      </c>
      <c r="AW96" s="139">
        <f ca="1">IF(bijdrage256&lt;&gt;0,ROUND(BerKW!AW96*100,0),0)</f>
        <v>0</v>
      </c>
      <c r="AX96" s="139">
        <f ca="1">IF(bijdrage256&lt;&gt;0,ROUND(BerKW!BS96*100,0),0)</f>
        <v>0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3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0</v>
      </c>
      <c r="AV97" s="139">
        <v>0</v>
      </c>
      <c r="AW97" s="139">
        <f ca="1">IF(bijdrage256&lt;&gt;0,ROUND(BerKW!AW97*100,0),0)</f>
        <v>0</v>
      </c>
      <c r="AX97" s="139">
        <f ca="1">IF(bijdrage256&lt;&gt;0,ROUND(BerKW!BS97*100,0),0)</f>
        <v>0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3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0</v>
      </c>
      <c r="AV98" s="139">
        <v>0</v>
      </c>
      <c r="AW98" s="139">
        <f ca="1">IF(bijdrage256&lt;&gt;0,ROUND(BerKW!AW98*100,0),0)</f>
        <v>0</v>
      </c>
      <c r="AX98" s="139">
        <f ca="1">IF(bijdrage256&lt;&gt;0,ROUND(BerKW!BS98*100,0),0)</f>
        <v>0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3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0</v>
      </c>
      <c r="AV99" s="139">
        <v>0</v>
      </c>
      <c r="AW99" s="139">
        <f ca="1">IF(bijdrage256&lt;&gt;0,ROUND(BerKW!AW99*100,0),0)</f>
        <v>0</v>
      </c>
      <c r="AX99" s="139">
        <f ca="1">IF(bijdrage256&lt;&gt;0,ROUND(BerKW!BS99*100,0),0)</f>
        <v>0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3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0</v>
      </c>
      <c r="AV100" s="139">
        <v>0</v>
      </c>
      <c r="AW100" s="139">
        <f ca="1">IF(bijdrage256&lt;&gt;0,ROUND(BerKW!AW100*100,0),0)</f>
        <v>0</v>
      </c>
      <c r="AX100" s="139">
        <f ca="1">IF(bijdrage256&lt;&gt;0,ROUND(BerKW!BS100*100,0),0)</f>
        <v>0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3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0</v>
      </c>
      <c r="AV101" s="139">
        <v>0</v>
      </c>
      <c r="AW101" s="139">
        <f ca="1">IF(bijdrage256&lt;&gt;0,ROUND(BerKW!AW101*100,0),0)</f>
        <v>0</v>
      </c>
      <c r="AX101" s="139">
        <f ca="1">IF(bijdrage256&lt;&gt;0,ROUND(BerKW!BS101*100,0),0)</f>
        <v>0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3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0</v>
      </c>
      <c r="AV102" s="139">
        <v>0</v>
      </c>
      <c r="AW102" s="139">
        <f ca="1">IF(bijdrage256&lt;&gt;0,ROUND(BerKW!AW102*100,0),0)</f>
        <v>0</v>
      </c>
      <c r="AX102" s="139">
        <f ca="1">IF(bijdrage256&lt;&gt;0,ROUND(BerKW!BS102*100,0),0)</f>
        <v>0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3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0</v>
      </c>
      <c r="AV103" s="139">
        <v>0</v>
      </c>
      <c r="AW103" s="139">
        <f ca="1">IF(bijdrage256&lt;&gt;0,ROUND(BerKW!AW103*100,0),0)</f>
        <v>0</v>
      </c>
      <c r="AX103" s="139">
        <f ca="1">IF(bijdrage256&lt;&gt;0,ROUND(BerKW!BS103*100,0),0)</f>
        <v>0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3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0</v>
      </c>
      <c r="AV104" s="139">
        <v>0</v>
      </c>
      <c r="AW104" s="139">
        <f ca="1">IF(bijdrage256&lt;&gt;0,ROUND(BerKW!AW104*100,0),0)</f>
        <v>0</v>
      </c>
      <c r="AX104" s="139">
        <f ca="1">IF(bijdrage256&lt;&gt;0,ROUND(BerKW!BS104*100,0),0)</f>
        <v>0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3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0</v>
      </c>
      <c r="AV105" s="139">
        <v>0</v>
      </c>
      <c r="AW105" s="139">
        <f ca="1">IF(bijdrage256&lt;&gt;0,ROUND(BerKW!AW105*100,0),0)</f>
        <v>0</v>
      </c>
      <c r="AX105" s="139">
        <f ca="1">IF(bijdrage256&lt;&gt;0,ROUND(BerKW!BS105*100,0),0)</f>
        <v>0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3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0</v>
      </c>
      <c r="AV106" s="139">
        <v>0</v>
      </c>
      <c r="AW106" s="139">
        <f ca="1">IF(bijdrage256&lt;&gt;0,ROUND(BerKW!AW106*100,0),0)</f>
        <v>0</v>
      </c>
      <c r="AX106" s="139">
        <f ca="1">IF(bijdrage256&lt;&gt;0,ROUND(BerKW!BS106*100,0),0)</f>
        <v>0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3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0</v>
      </c>
      <c r="AV107" s="139">
        <v>0</v>
      </c>
      <c r="AW107" s="139">
        <f ca="1">IF(bijdrage256&lt;&gt;0,ROUND(BerKW!AW107*100,0),0)</f>
        <v>0</v>
      </c>
      <c r="AX107" s="139">
        <f ca="1">IF(bijdrage256&lt;&gt;0,ROUND(BerKW!BS107*100,0),0)</f>
        <v>0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3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0</v>
      </c>
      <c r="AV108" s="139">
        <v>0</v>
      </c>
      <c r="AW108" s="139">
        <f ca="1">IF(bijdrage256&lt;&gt;0,ROUND(BerKW!AW108*100,0),0)</f>
        <v>0</v>
      </c>
      <c r="AX108" s="139">
        <f ca="1">IF(bijdrage256&lt;&gt;0,ROUND(BerKW!BS108*100,0),0)</f>
        <v>0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3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0</v>
      </c>
      <c r="AV109" s="139">
        <v>0</v>
      </c>
      <c r="AW109" s="139">
        <f ca="1">IF(bijdrage256&lt;&gt;0,ROUND(BerKW!AW109*100,0),0)</f>
        <v>0</v>
      </c>
      <c r="AX109" s="139">
        <f ca="1">IF(bijdrage256&lt;&gt;0,ROUND(BerKW!BS109*100,0),0)</f>
        <v>0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3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0</v>
      </c>
      <c r="AV110" s="139">
        <v>0</v>
      </c>
      <c r="AW110" s="139">
        <f ca="1">IF(bijdrage256&lt;&gt;0,ROUND(BerKW!AW110*100,0),0)</f>
        <v>0</v>
      </c>
      <c r="AX110" s="139">
        <f ca="1">IF(bijdrage256&lt;&gt;0,ROUND(BerKW!BS110*100,0),0)</f>
        <v>0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3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0</v>
      </c>
      <c r="AV111" s="139">
        <v>0</v>
      </c>
      <c r="AW111" s="139">
        <f ca="1">IF(bijdrage256&lt;&gt;0,ROUND(BerKW!AW111*100,0),0)</f>
        <v>0</v>
      </c>
      <c r="AX111" s="139">
        <f ca="1">IF(bijdrage256&lt;&gt;0,ROUND(BerKW!BS111*100,0),0)</f>
        <v>0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3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0</v>
      </c>
      <c r="AV112" s="139">
        <v>0</v>
      </c>
      <c r="AW112" s="139">
        <f ca="1">IF(bijdrage256&lt;&gt;0,ROUND(BerKW!AW112*100,0),0)</f>
        <v>0</v>
      </c>
      <c r="AX112" s="139">
        <f ca="1">IF(bijdrage256&lt;&gt;0,ROUND(BerKW!BS112*100,0),0)</f>
        <v>0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3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0</v>
      </c>
      <c r="AV113" s="139">
        <v>0</v>
      </c>
      <c r="AW113" s="139">
        <f ca="1">IF(bijdrage256&lt;&gt;0,ROUND(BerKW!AW113*100,0),0)</f>
        <v>0</v>
      </c>
      <c r="AX113" s="139">
        <f ca="1">IF(bijdrage256&lt;&gt;0,ROUND(BerKW!BS113*100,0),0)</f>
        <v>0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3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0</v>
      </c>
      <c r="AV114" s="139">
        <v>0</v>
      </c>
      <c r="AW114" s="139">
        <f ca="1">IF(bijdrage256&lt;&gt;0,ROUND(BerKW!AW114*100,0),0)</f>
        <v>0</v>
      </c>
      <c r="AX114" s="139">
        <f ca="1">IF(bijdrage256&lt;&gt;0,ROUND(BerKW!BS114*100,0),0)</f>
        <v>0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3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0</v>
      </c>
      <c r="AV115" s="139">
        <v>0</v>
      </c>
      <c r="AW115" s="139">
        <f ca="1">IF(bijdrage256&lt;&gt;0,ROUND(BerKW!AW115*100,0),0)</f>
        <v>0</v>
      </c>
      <c r="AX115" s="139">
        <f ca="1">IF(bijdrage256&lt;&gt;0,ROUND(BerKW!BS115*100,0),0)</f>
        <v>0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3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0</v>
      </c>
      <c r="AV116" s="139">
        <v>0</v>
      </c>
      <c r="AW116" s="139">
        <f ca="1">IF(bijdrage256&lt;&gt;0,ROUND(BerKW!AW116*100,0),0)</f>
        <v>0</v>
      </c>
      <c r="AX116" s="139">
        <f ca="1">IF(bijdrage256&lt;&gt;0,ROUND(BerKW!BS116*100,0),0)</f>
        <v>0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3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0</v>
      </c>
      <c r="AV117" s="139">
        <v>0</v>
      </c>
      <c r="AW117" s="139">
        <f ca="1">IF(bijdrage256&lt;&gt;0,ROUND(BerKW!AW117*100,0),0)</f>
        <v>0</v>
      </c>
      <c r="AX117" s="139">
        <f ca="1">IF(bijdrage256&lt;&gt;0,ROUND(BerKW!BS117*100,0),0)</f>
        <v>0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3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0</v>
      </c>
      <c r="AV118" s="139">
        <v>0</v>
      </c>
      <c r="AW118" s="139">
        <f ca="1">IF(bijdrage256&lt;&gt;0,ROUND(BerKW!AW118*100,0),0)</f>
        <v>0</v>
      </c>
      <c r="AX118" s="139">
        <f ca="1">IF(bijdrage256&lt;&gt;0,ROUND(BerKW!BS118*100,0),0)</f>
        <v>0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3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0</v>
      </c>
      <c r="AV119" s="139">
        <v>0</v>
      </c>
      <c r="AW119" s="139">
        <f ca="1">IF(bijdrage256&lt;&gt;0,ROUND(BerKW!AW119*100,0),0)</f>
        <v>0</v>
      </c>
      <c r="AX119" s="139">
        <f ca="1">IF(bijdrage256&lt;&gt;0,ROUND(BerKW!BS119*100,0),0)</f>
        <v>0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3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0</v>
      </c>
      <c r="AV120" s="139">
        <v>0</v>
      </c>
      <c r="AW120" s="139">
        <f ca="1">IF(bijdrage256&lt;&gt;0,ROUND(BerKW!AW120*100,0),0)</f>
        <v>0</v>
      </c>
      <c r="AX120" s="139">
        <f ca="1">IF(bijdrage256&lt;&gt;0,ROUND(BerKW!BS120*100,0),0)</f>
        <v>0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3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0</v>
      </c>
      <c r="AV121" s="139">
        <v>0</v>
      </c>
      <c r="AW121" s="139">
        <f ca="1">IF(bijdrage256&lt;&gt;0,ROUND(BerKW!AW121*100,0),0)</f>
        <v>0</v>
      </c>
      <c r="AX121" s="139">
        <f ca="1">IF(bijdrage256&lt;&gt;0,ROUND(BerKW!BS121*100,0),0)</f>
        <v>0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3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0</v>
      </c>
      <c r="AV122" s="139">
        <v>0</v>
      </c>
      <c r="AW122" s="139">
        <f ca="1">IF(bijdrage256&lt;&gt;0,ROUND(BerKW!AW122*100,0),0)</f>
        <v>0</v>
      </c>
      <c r="AX122" s="139">
        <f ca="1">IF(bijdrage256&lt;&gt;0,ROUND(BerKW!BS122*100,0),0)</f>
        <v>0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3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0</v>
      </c>
      <c r="AV123" s="139">
        <v>0</v>
      </c>
      <c r="AW123" s="139">
        <f ca="1">IF(bijdrage256&lt;&gt;0,ROUND(BerKW!AW123*100,0),0)</f>
        <v>0</v>
      </c>
      <c r="AX123" s="139">
        <f ca="1">IF(bijdrage256&lt;&gt;0,ROUND(BerKW!BS123*100,0),0)</f>
        <v>0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3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0</v>
      </c>
      <c r="AV124" s="139">
        <v>0</v>
      </c>
      <c r="AW124" s="139">
        <f ca="1">IF(bijdrage256&lt;&gt;0,ROUND(BerKW!AW124*100,0),0)</f>
        <v>0</v>
      </c>
      <c r="AX124" s="139">
        <f ca="1">IF(bijdrage256&lt;&gt;0,ROUND(BerKW!BS124*100,0),0)</f>
        <v>0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3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0</v>
      </c>
      <c r="AV125" s="139">
        <v>0</v>
      </c>
      <c r="AW125" s="139">
        <f ca="1">IF(bijdrage256&lt;&gt;0,ROUND(BerKW!AW125*100,0),0)</f>
        <v>0</v>
      </c>
      <c r="AX125" s="139">
        <f ca="1">IF(bijdrage256&lt;&gt;0,ROUND(BerKW!BS125*100,0),0)</f>
        <v>0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3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0</v>
      </c>
      <c r="AV126" s="139">
        <v>0</v>
      </c>
      <c r="AW126" s="139">
        <f ca="1">IF(bijdrage256&lt;&gt;0,ROUND(BerKW!AW126*100,0),0)</f>
        <v>0</v>
      </c>
      <c r="AX126" s="139">
        <f ca="1">IF(bijdrage256&lt;&gt;0,ROUND(BerKW!BS126*100,0),0)</f>
        <v>0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3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0</v>
      </c>
      <c r="AV127" s="139">
        <v>0</v>
      </c>
      <c r="AW127" s="139">
        <f ca="1">IF(bijdrage256&lt;&gt;0,ROUND(BerKW!AW127*100,0),0)</f>
        <v>0</v>
      </c>
      <c r="AX127" s="139">
        <f ca="1">IF(bijdrage256&lt;&gt;0,ROUND(BerKW!BS127*100,0),0)</f>
        <v>0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3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0</v>
      </c>
      <c r="AV128" s="139">
        <v>0</v>
      </c>
      <c r="AW128" s="139">
        <f ca="1">IF(bijdrage256&lt;&gt;0,ROUND(BerKW!AW128*100,0),0)</f>
        <v>0</v>
      </c>
      <c r="AX128" s="139">
        <f ca="1">IF(bijdrage256&lt;&gt;0,ROUND(BerKW!BS128*100,0),0)</f>
        <v>0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3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0</v>
      </c>
      <c r="AV129" s="139">
        <v>0</v>
      </c>
      <c r="AW129" s="139">
        <f ca="1">IF(bijdrage256&lt;&gt;0,ROUND(BerKW!AW129*100,0),0)</f>
        <v>0</v>
      </c>
      <c r="AX129" s="139">
        <f ca="1">IF(bijdrage256&lt;&gt;0,ROUND(BerKW!BS129*100,0),0)</f>
        <v>0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3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0</v>
      </c>
      <c r="AV130" s="139">
        <v>0</v>
      </c>
      <c r="AW130" s="139">
        <f ca="1">IF(bijdrage256&lt;&gt;0,ROUND(BerKW!AW130*100,0),0)</f>
        <v>0</v>
      </c>
      <c r="AX130" s="139">
        <f ca="1">IF(bijdrage256&lt;&gt;0,ROUND(BerKW!BS130*100,0),0)</f>
        <v>0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3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0</v>
      </c>
      <c r="AV131" s="139">
        <v>0</v>
      </c>
      <c r="AW131" s="139">
        <f ca="1">IF(bijdrage256&lt;&gt;0,ROUND(BerKW!AW131*100,0),0)</f>
        <v>0</v>
      </c>
      <c r="AX131" s="139">
        <f ca="1">IF(bijdrage256&lt;&gt;0,ROUND(BerKW!BS131*100,0),0)</f>
        <v>0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3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0</v>
      </c>
      <c r="AV132" s="139">
        <v>0</v>
      </c>
      <c r="AW132" s="139">
        <f ca="1">IF(bijdrage256&lt;&gt;0,ROUND(BerKW!AW132*100,0),0)</f>
        <v>0</v>
      </c>
      <c r="AX132" s="139">
        <f ca="1">IF(bijdrage256&lt;&gt;0,ROUND(BerKW!BS132*100,0),0)</f>
        <v>0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3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0</v>
      </c>
      <c r="AV133" s="139">
        <v>0</v>
      </c>
      <c r="AW133" s="139">
        <f ca="1">IF(bijdrage256&lt;&gt;0,ROUND(BerKW!AW133*100,0),0)</f>
        <v>0</v>
      </c>
      <c r="AX133" s="139">
        <f ca="1">IF(bijdrage256&lt;&gt;0,ROUND(BerKW!BS133*100,0),0)</f>
        <v>0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3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0</v>
      </c>
      <c r="AV134" s="139">
        <v>0</v>
      </c>
      <c r="AW134" s="139">
        <f ca="1">IF(bijdrage256&lt;&gt;0,ROUND(BerKW!AW134*100,0),0)</f>
        <v>0</v>
      </c>
      <c r="AX134" s="139">
        <f ca="1">IF(bijdrage256&lt;&gt;0,ROUND(BerKW!BS134*100,0),0)</f>
        <v>0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3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0</v>
      </c>
      <c r="AV135" s="139">
        <v>0</v>
      </c>
      <c r="AW135" s="139">
        <f ca="1">IF(bijdrage256&lt;&gt;0,ROUND(BerKW!AW135*100,0),0)</f>
        <v>0</v>
      </c>
      <c r="AX135" s="139">
        <f ca="1">IF(bijdrage256&lt;&gt;0,ROUND(BerKW!BS135*100,0),0)</f>
        <v>0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3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0</v>
      </c>
      <c r="AV136" s="139">
        <v>0</v>
      </c>
      <c r="AW136" s="139">
        <f ca="1">IF(bijdrage256&lt;&gt;0,ROUND(BerKW!AW136*100,0),0)</f>
        <v>0</v>
      </c>
      <c r="AX136" s="139">
        <f ca="1">IF(bijdrage256&lt;&gt;0,ROUND(BerKW!BS136*100,0),0)</f>
        <v>0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3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0</v>
      </c>
      <c r="AV137" s="139">
        <v>0</v>
      </c>
      <c r="AW137" s="139">
        <f ca="1">IF(bijdrage256&lt;&gt;0,ROUND(BerKW!AW137*100,0),0)</f>
        <v>0</v>
      </c>
      <c r="AX137" s="139">
        <f ca="1">IF(bijdrage256&lt;&gt;0,ROUND(BerKW!BS137*100,0),0)</f>
        <v>0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3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0</v>
      </c>
      <c r="AV138" s="139">
        <v>0</v>
      </c>
      <c r="AW138" s="139">
        <f ca="1">IF(bijdrage256&lt;&gt;0,ROUND(BerKW!AW138*100,0),0)</f>
        <v>0</v>
      </c>
      <c r="AX138" s="139">
        <f ca="1">IF(bijdrage256&lt;&gt;0,ROUND(BerKW!BS138*100,0),0)</f>
        <v>0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3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0</v>
      </c>
      <c r="AV139" s="139">
        <v>0</v>
      </c>
      <c r="AW139" s="139">
        <f ca="1">IF(bijdrage256&lt;&gt;0,ROUND(BerKW!AW139*100,0),0)</f>
        <v>0</v>
      </c>
      <c r="AX139" s="139">
        <f ca="1">IF(bijdrage256&lt;&gt;0,ROUND(BerKW!BS139*100,0),0)</f>
        <v>0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3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0</v>
      </c>
      <c r="AV140" s="139">
        <v>0</v>
      </c>
      <c r="AW140" s="139">
        <f ca="1">IF(bijdrage256&lt;&gt;0,ROUND(BerKW!AW140*100,0),0)</f>
        <v>0</v>
      </c>
      <c r="AX140" s="139">
        <f ca="1">IF(bijdrage256&lt;&gt;0,ROUND(BerKW!BS140*100,0),0)</f>
        <v>0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3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0</v>
      </c>
      <c r="AV141" s="139">
        <v>0</v>
      </c>
      <c r="AW141" s="139">
        <f ca="1">IF(bijdrage256&lt;&gt;0,ROUND(BerKW!AW141*100,0),0)</f>
        <v>0</v>
      </c>
      <c r="AX141" s="139">
        <f ca="1">IF(bijdrage256&lt;&gt;0,ROUND(BerKW!BS141*100,0),0)</f>
        <v>0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3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0</v>
      </c>
      <c r="AV142" s="139">
        <v>0</v>
      </c>
      <c r="AW142" s="139">
        <f ca="1">IF(bijdrage256&lt;&gt;0,ROUND(BerKW!AW142*100,0),0)</f>
        <v>0</v>
      </c>
      <c r="AX142" s="139">
        <f ca="1">IF(bijdrage256&lt;&gt;0,ROUND(BerKW!BS142*100,0),0)</f>
        <v>0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3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0</v>
      </c>
      <c r="AV143" s="139">
        <v>0</v>
      </c>
      <c r="AW143" s="139">
        <f ca="1">IF(bijdrage256&lt;&gt;0,ROUND(BerKW!AW143*100,0),0)</f>
        <v>0</v>
      </c>
      <c r="AX143" s="139">
        <f ca="1">IF(bijdrage256&lt;&gt;0,ROUND(BerKW!BS143*100,0),0)</f>
        <v>0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3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0</v>
      </c>
      <c r="AV144" s="139">
        <v>0</v>
      </c>
      <c r="AW144" s="139">
        <f ca="1">IF(bijdrage256&lt;&gt;0,ROUND(BerKW!AW144*100,0),0)</f>
        <v>0</v>
      </c>
      <c r="AX144" s="139">
        <f ca="1">IF(bijdrage256&lt;&gt;0,ROUND(BerKW!BS144*100,0),0)</f>
        <v>0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3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0</v>
      </c>
      <c r="AV145" s="139">
        <v>0</v>
      </c>
      <c r="AW145" s="139">
        <f ca="1">IF(bijdrage256&lt;&gt;0,ROUND(BerKW!AW145*100,0),0)</f>
        <v>0</v>
      </c>
      <c r="AX145" s="139">
        <f ca="1">IF(bijdrage256&lt;&gt;0,ROUND(BerKW!BS145*100,0),0)</f>
        <v>0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3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0</v>
      </c>
      <c r="AV146" s="139">
        <v>0</v>
      </c>
      <c r="AW146" s="139">
        <f ca="1">IF(bijdrage256&lt;&gt;0,ROUND(BerKW!AW146*100,0),0)</f>
        <v>0</v>
      </c>
      <c r="AX146" s="139">
        <f ca="1">IF(bijdrage256&lt;&gt;0,ROUND(BerKW!BS146*100,0),0)</f>
        <v>0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3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0</v>
      </c>
      <c r="AV147" s="139">
        <v>0</v>
      </c>
      <c r="AW147" s="139">
        <f ca="1">IF(bijdrage256&lt;&gt;0,ROUND(BerKW!AW147*100,0),0)</f>
        <v>0</v>
      </c>
      <c r="AX147" s="139">
        <f ca="1">IF(bijdrage256&lt;&gt;0,ROUND(BerKW!BS147*100,0),0)</f>
        <v>0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3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0</v>
      </c>
      <c r="AV148" s="139">
        <v>0</v>
      </c>
      <c r="AW148" s="139">
        <f ca="1">IF(bijdrage256&lt;&gt;0,ROUND(BerKW!AW148*100,0),0)</f>
        <v>0</v>
      </c>
      <c r="AX148" s="139">
        <f ca="1">IF(bijdrage256&lt;&gt;0,ROUND(BerKW!BS148*100,0),0)</f>
        <v>0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3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0</v>
      </c>
      <c r="AV149" s="139">
        <v>0</v>
      </c>
      <c r="AW149" s="139">
        <f ca="1">IF(bijdrage256&lt;&gt;0,ROUND(BerKW!AW149*100,0),0)</f>
        <v>0</v>
      </c>
      <c r="AX149" s="139">
        <f ca="1">IF(bijdrage256&lt;&gt;0,ROUND(BerKW!BS149*100,0),0)</f>
        <v>0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3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0</v>
      </c>
      <c r="AV150" s="139">
        <v>0</v>
      </c>
      <c r="AW150" s="139">
        <f ca="1">IF(bijdrage256&lt;&gt;0,ROUND(BerKW!AW150*100,0),0)</f>
        <v>0</v>
      </c>
      <c r="AX150" s="139">
        <f ca="1">IF(bijdrage256&lt;&gt;0,ROUND(BerKW!BS150*100,0),0)</f>
        <v>0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3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0</v>
      </c>
      <c r="AV151" s="139">
        <v>0</v>
      </c>
      <c r="AW151" s="139">
        <f ca="1">IF(bijdrage256&lt;&gt;0,ROUND(BerKW!AW151*100,0),0)</f>
        <v>0</v>
      </c>
      <c r="AX151" s="139">
        <f ca="1">IF(bijdrage256&lt;&gt;0,ROUND(BerKW!BS151*100,0),0)</f>
        <v>0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3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0</v>
      </c>
      <c r="AV152" s="139">
        <v>0</v>
      </c>
      <c r="AW152" s="139">
        <f ca="1">IF(bijdrage256&lt;&gt;0,ROUND(BerKW!AW152*100,0),0)</f>
        <v>0</v>
      </c>
      <c r="AX152" s="139">
        <f ca="1">IF(bijdrage256&lt;&gt;0,ROUND(BerKW!BS152*100,0),0)</f>
        <v>0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3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0</v>
      </c>
      <c r="AV153" s="139">
        <v>0</v>
      </c>
      <c r="AW153" s="139">
        <f ca="1">IF(bijdrage256&lt;&gt;0,ROUND(BerKW!AW153*100,0),0)</f>
        <v>0</v>
      </c>
      <c r="AX153" s="139">
        <f ca="1">IF(bijdrage256&lt;&gt;0,ROUND(BerKW!BS153*100,0),0)</f>
        <v>0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3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0</v>
      </c>
      <c r="AV154" s="139">
        <v>0</v>
      </c>
      <c r="AW154" s="139">
        <f ca="1">IF(bijdrage256&lt;&gt;0,ROUND(BerKW!AW154*100,0),0)</f>
        <v>0</v>
      </c>
      <c r="AX154" s="139">
        <f ca="1">IF(bijdrage256&lt;&gt;0,ROUND(BerKW!BS154*100,0),0)</f>
        <v>0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3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0</v>
      </c>
      <c r="AV155" s="139">
        <v>0</v>
      </c>
      <c r="AW155" s="139">
        <f ca="1">IF(bijdrage256&lt;&gt;0,ROUND(BerKW!AW155*100,0),0)</f>
        <v>0</v>
      </c>
      <c r="AX155" s="139">
        <f ca="1">IF(bijdrage256&lt;&gt;0,ROUND(BerKW!BS155*100,0),0)</f>
        <v>0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3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0</v>
      </c>
      <c r="AV156" s="139">
        <v>0</v>
      </c>
      <c r="AW156" s="139">
        <f ca="1">IF(bijdrage256&lt;&gt;0,ROUND(BerKW!AW156*100,0),0)</f>
        <v>0</v>
      </c>
      <c r="AX156" s="139">
        <f ca="1">IF(bijdrage256&lt;&gt;0,ROUND(BerKW!BS156*100,0),0)</f>
        <v>0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3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0</v>
      </c>
      <c r="AV157" s="139">
        <v>0</v>
      </c>
      <c r="AW157" s="139">
        <f ca="1">IF(bijdrage256&lt;&gt;0,ROUND(BerKW!AW157*100,0),0)</f>
        <v>0</v>
      </c>
      <c r="AX157" s="139">
        <f ca="1">IF(bijdrage256&lt;&gt;0,ROUND(BerKW!BS157*100,0),0)</f>
        <v>0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3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0</v>
      </c>
      <c r="AV158" s="139">
        <v>0</v>
      </c>
      <c r="AW158" s="139">
        <f ca="1">IF(bijdrage256&lt;&gt;0,ROUND(BerKW!AW158*100,0),0)</f>
        <v>0</v>
      </c>
      <c r="AX158" s="139">
        <f ca="1">IF(bijdrage256&lt;&gt;0,ROUND(BerKW!BS158*100,0),0)</f>
        <v>0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3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0</v>
      </c>
      <c r="AV159" s="139">
        <v>0</v>
      </c>
      <c r="AW159" s="139">
        <f ca="1">IF(bijdrage256&lt;&gt;0,ROUND(BerKW!AW159*100,0),0)</f>
        <v>0</v>
      </c>
      <c r="AX159" s="139">
        <f ca="1">IF(bijdrage256&lt;&gt;0,ROUND(BerKW!BS159*100,0),0)</f>
        <v>0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3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0</v>
      </c>
      <c r="AV160" s="139">
        <v>0</v>
      </c>
      <c r="AW160" s="139">
        <f ca="1">IF(bijdrage256&lt;&gt;0,ROUND(BerKW!AW160*100,0),0)</f>
        <v>0</v>
      </c>
      <c r="AX160" s="139">
        <f ca="1">IF(bijdrage256&lt;&gt;0,ROUND(BerKW!BS160*100,0),0)</f>
        <v>0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3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0</v>
      </c>
      <c r="AV161" s="139">
        <v>0</v>
      </c>
      <c r="AW161" s="139">
        <f ca="1">IF(bijdrage256&lt;&gt;0,ROUND(BerKW!AW161*100,0),0)</f>
        <v>0</v>
      </c>
      <c r="AX161" s="139">
        <f ca="1">IF(bijdrage256&lt;&gt;0,ROUND(BerKW!BS161*100,0),0)</f>
        <v>0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3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0</v>
      </c>
      <c r="AV162" s="139">
        <v>0</v>
      </c>
      <c r="AW162" s="139">
        <f ca="1">IF(bijdrage256&lt;&gt;0,ROUND(BerKW!AW162*100,0),0)</f>
        <v>0</v>
      </c>
      <c r="AX162" s="139">
        <f ca="1">IF(bijdrage256&lt;&gt;0,ROUND(BerKW!BS162*100,0),0)</f>
        <v>0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3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0</v>
      </c>
      <c r="AV163" s="139">
        <v>0</v>
      </c>
      <c r="AW163" s="139">
        <f ca="1">IF(bijdrage256&lt;&gt;0,ROUND(BerKW!AW163*100,0),0)</f>
        <v>0</v>
      </c>
      <c r="AX163" s="139">
        <f ca="1">IF(bijdrage256&lt;&gt;0,ROUND(BerKW!BS163*100,0),0)</f>
        <v>0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3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0</v>
      </c>
      <c r="AV164" s="139">
        <v>0</v>
      </c>
      <c r="AW164" s="139">
        <f ca="1">IF(bijdrage256&lt;&gt;0,ROUND(BerKW!AW164*100,0),0)</f>
        <v>0</v>
      </c>
      <c r="AX164" s="139">
        <f ca="1">IF(bijdrage256&lt;&gt;0,ROUND(BerKW!BS164*100,0),0)</f>
        <v>0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3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0</v>
      </c>
      <c r="AV165" s="139">
        <v>0</v>
      </c>
      <c r="AW165" s="139">
        <f ca="1">IF(bijdrage256&lt;&gt;0,ROUND(BerKW!AW165*100,0),0)</f>
        <v>0</v>
      </c>
      <c r="AX165" s="139">
        <f ca="1">IF(bijdrage256&lt;&gt;0,ROUND(BerKW!BS165*100,0),0)</f>
        <v>0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3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0</v>
      </c>
      <c r="AV166" s="139">
        <v>0</v>
      </c>
      <c r="AW166" s="139">
        <f ca="1">IF(bijdrage256&lt;&gt;0,ROUND(BerKW!AW166*100,0),0)</f>
        <v>0</v>
      </c>
      <c r="AX166" s="139">
        <f ca="1">IF(bijdrage256&lt;&gt;0,ROUND(BerKW!BS166*100,0),0)</f>
        <v>0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3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0</v>
      </c>
      <c r="AV167" s="139">
        <v>0</v>
      </c>
      <c r="AW167" s="139">
        <f ca="1">IF(bijdrage256&lt;&gt;0,ROUND(BerKW!AW167*100,0),0)</f>
        <v>0</v>
      </c>
      <c r="AX167" s="139">
        <f ca="1">IF(bijdrage256&lt;&gt;0,ROUND(BerKW!BS167*100,0),0)</f>
        <v>0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3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0</v>
      </c>
      <c r="AV168" s="139">
        <v>0</v>
      </c>
      <c r="AW168" s="139">
        <f ca="1">IF(bijdrage256&lt;&gt;0,ROUND(BerKW!AW168*100,0),0)</f>
        <v>0</v>
      </c>
      <c r="AX168" s="139">
        <f ca="1">IF(bijdrage256&lt;&gt;0,ROUND(BerKW!BS168*100,0),0)</f>
        <v>0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3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0</v>
      </c>
      <c r="AV169" s="139">
        <v>0</v>
      </c>
      <c r="AW169" s="139">
        <f ca="1">IF(bijdrage256&lt;&gt;0,ROUND(BerKW!AW169*100,0),0)</f>
        <v>0</v>
      </c>
      <c r="AX169" s="139">
        <f ca="1">IF(bijdrage256&lt;&gt;0,ROUND(BerKW!BS169*100,0),0)</f>
        <v>0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3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0</v>
      </c>
      <c r="AV170" s="139">
        <v>0</v>
      </c>
      <c r="AW170" s="139">
        <f ca="1">IF(bijdrage256&lt;&gt;0,ROUND(BerKW!AW170*100,0),0)</f>
        <v>0</v>
      </c>
      <c r="AX170" s="139">
        <f ca="1">IF(bijdrage256&lt;&gt;0,ROUND(BerKW!BS170*100,0),0)</f>
        <v>0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3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0</v>
      </c>
      <c r="AV171" s="139">
        <v>0</v>
      </c>
      <c r="AW171" s="139">
        <f ca="1">IF(bijdrage256&lt;&gt;0,ROUND(BerKW!AW171*100,0),0)</f>
        <v>0</v>
      </c>
      <c r="AX171" s="139">
        <f ca="1">IF(bijdrage256&lt;&gt;0,ROUND(BerKW!BS171*100,0),0)</f>
        <v>0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3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0</v>
      </c>
      <c r="AV172" s="139">
        <v>0</v>
      </c>
      <c r="AW172" s="139">
        <f ca="1">IF(bijdrage256&lt;&gt;0,ROUND(BerKW!AW172*100,0),0)</f>
        <v>0</v>
      </c>
      <c r="AX172" s="139">
        <f ca="1">IF(bijdrage256&lt;&gt;0,ROUND(BerKW!BS172*100,0),0)</f>
        <v>0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3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0</v>
      </c>
      <c r="AV173" s="139">
        <v>0</v>
      </c>
      <c r="AW173" s="139">
        <f ca="1">IF(bijdrage256&lt;&gt;0,ROUND(BerKW!AW173*100,0),0)</f>
        <v>0</v>
      </c>
      <c r="AX173" s="139">
        <f ca="1">IF(bijdrage256&lt;&gt;0,ROUND(BerKW!BS173*100,0),0)</f>
        <v>0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3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0</v>
      </c>
      <c r="AV174" s="139">
        <v>0</v>
      </c>
      <c r="AW174" s="139">
        <f ca="1">IF(bijdrage256&lt;&gt;0,ROUND(BerKW!AW174*100,0),0)</f>
        <v>0</v>
      </c>
      <c r="AX174" s="139">
        <f ca="1">IF(bijdrage256&lt;&gt;0,ROUND(BerKW!BS174*100,0),0)</f>
        <v>0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3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0</v>
      </c>
      <c r="AV175" s="139">
        <v>0</v>
      </c>
      <c r="AW175" s="139">
        <f ca="1">IF(bijdrage256&lt;&gt;0,ROUND(BerKW!AW175*100,0),0)</f>
        <v>0</v>
      </c>
      <c r="AX175" s="139">
        <f ca="1">IF(bijdrage256&lt;&gt;0,ROUND(BerKW!BS175*100,0),0)</f>
        <v>0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3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0</v>
      </c>
      <c r="AV176" s="139">
        <v>0</v>
      </c>
      <c r="AW176" s="139">
        <f ca="1">IF(bijdrage256&lt;&gt;0,ROUND(BerKW!AW176*100,0),0)</f>
        <v>0</v>
      </c>
      <c r="AX176" s="139">
        <f ca="1">IF(bijdrage256&lt;&gt;0,ROUND(BerKW!BS176*100,0),0)</f>
        <v>0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3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0</v>
      </c>
      <c r="AV177" s="139">
        <v>0</v>
      </c>
      <c r="AW177" s="139">
        <f ca="1">IF(bijdrage256&lt;&gt;0,ROUND(BerKW!AW177*100,0),0)</f>
        <v>0</v>
      </c>
      <c r="AX177" s="139">
        <f ca="1">IF(bijdrage256&lt;&gt;0,ROUND(BerKW!BS177*100,0),0)</f>
        <v>0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3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0</v>
      </c>
      <c r="AV178" s="139">
        <v>0</v>
      </c>
      <c r="AW178" s="139">
        <f ca="1">IF(bijdrage256&lt;&gt;0,ROUND(BerKW!AW178*100,0),0)</f>
        <v>0</v>
      </c>
      <c r="AX178" s="139">
        <f ca="1">IF(bijdrage256&lt;&gt;0,ROUND(BerKW!BS178*100,0),0)</f>
        <v>0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3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0</v>
      </c>
      <c r="AV179" s="139">
        <v>0</v>
      </c>
      <c r="AW179" s="139">
        <f ca="1">IF(bijdrage256&lt;&gt;0,ROUND(BerKW!AW179*100,0),0)</f>
        <v>0</v>
      </c>
      <c r="AX179" s="139">
        <f ca="1">IF(bijdrage256&lt;&gt;0,ROUND(BerKW!BS179*100,0),0)</f>
        <v>0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3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0</v>
      </c>
      <c r="AV180" s="139">
        <v>0</v>
      </c>
      <c r="AW180" s="139">
        <f ca="1">IF(bijdrage256&lt;&gt;0,ROUND(BerKW!AW180*100,0),0)</f>
        <v>0</v>
      </c>
      <c r="AX180" s="139">
        <f ca="1">IF(bijdrage256&lt;&gt;0,ROUND(BerKW!BS180*100,0),0)</f>
        <v>0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3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0</v>
      </c>
      <c r="AV181" s="139">
        <v>0</v>
      </c>
      <c r="AW181" s="139">
        <f ca="1">IF(bijdrage256&lt;&gt;0,ROUND(BerKW!AW181*100,0),0)</f>
        <v>0</v>
      </c>
      <c r="AX181" s="139">
        <f ca="1">IF(bijdrage256&lt;&gt;0,ROUND(BerKW!BS181*100,0),0)</f>
        <v>0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3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0</v>
      </c>
      <c r="AV182" s="139">
        <v>0</v>
      </c>
      <c r="AW182" s="139">
        <f ca="1">IF(bijdrage256&lt;&gt;0,ROUND(BerKW!AW182*100,0),0)</f>
        <v>0</v>
      </c>
      <c r="AX182" s="139">
        <f ca="1">IF(bijdrage256&lt;&gt;0,ROUND(BerKW!BS182*100,0),0)</f>
        <v>0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3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0</v>
      </c>
      <c r="AV183" s="139">
        <v>0</v>
      </c>
      <c r="AW183" s="139">
        <f ca="1">IF(bijdrage256&lt;&gt;0,ROUND(BerKW!AW183*100,0),0)</f>
        <v>0</v>
      </c>
      <c r="AX183" s="139">
        <f ca="1">IF(bijdrage256&lt;&gt;0,ROUND(BerKW!BS183*100,0),0)</f>
        <v>0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3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0</v>
      </c>
      <c r="AV184" s="139">
        <v>0</v>
      </c>
      <c r="AW184" s="139">
        <f ca="1">IF(bijdrage256&lt;&gt;0,ROUND(BerKW!AW184*100,0),0)</f>
        <v>0</v>
      </c>
      <c r="AX184" s="139">
        <f ca="1">IF(bijdrage256&lt;&gt;0,ROUND(BerKW!BS184*100,0),0)</f>
        <v>0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3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0</v>
      </c>
      <c r="AV185" s="139">
        <v>0</v>
      </c>
      <c r="AW185" s="139">
        <f ca="1">IF(bijdrage256&lt;&gt;0,ROUND(BerKW!AW185*100,0),0)</f>
        <v>0</v>
      </c>
      <c r="AX185" s="139">
        <f ca="1">IF(bijdrage256&lt;&gt;0,ROUND(BerKW!BS185*100,0),0)</f>
        <v>0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3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0</v>
      </c>
      <c r="AV186" s="139">
        <v>0</v>
      </c>
      <c r="AW186" s="139">
        <f ca="1">IF(bijdrage256&lt;&gt;0,ROUND(BerKW!AW186*100,0),0)</f>
        <v>0</v>
      </c>
      <c r="AX186" s="139">
        <f ca="1">IF(bijdrage256&lt;&gt;0,ROUND(BerKW!BS186*100,0),0)</f>
        <v>0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3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0</v>
      </c>
      <c r="AV187" s="139">
        <v>0</v>
      </c>
      <c r="AW187" s="139">
        <f ca="1">IF(bijdrage256&lt;&gt;0,ROUND(BerKW!AW187*100,0),0)</f>
        <v>0</v>
      </c>
      <c r="AX187" s="139">
        <f ca="1">IF(bijdrage256&lt;&gt;0,ROUND(BerKW!BS187*100,0),0)</f>
        <v>0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3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0</v>
      </c>
      <c r="AV188" s="139">
        <v>0</v>
      </c>
      <c r="AW188" s="139">
        <f ca="1">IF(bijdrage256&lt;&gt;0,ROUND(BerKW!AW188*100,0),0)</f>
        <v>0</v>
      </c>
      <c r="AX188" s="139">
        <f ca="1">IF(bijdrage256&lt;&gt;0,ROUND(BerKW!BS188*100,0),0)</f>
        <v>0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3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0</v>
      </c>
      <c r="AV189" s="139">
        <v>0</v>
      </c>
      <c r="AW189" s="139">
        <f ca="1">IF(bijdrage256&lt;&gt;0,ROUND(BerKW!AW189*100,0),0)</f>
        <v>0</v>
      </c>
      <c r="AX189" s="139">
        <f ca="1">IF(bijdrage256&lt;&gt;0,ROUND(BerKW!BS189*100,0),0)</f>
        <v>0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3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0</v>
      </c>
      <c r="AV190" s="139">
        <v>0</v>
      </c>
      <c r="AW190" s="139">
        <f ca="1">IF(bijdrage256&lt;&gt;0,ROUND(BerKW!AW190*100,0),0)</f>
        <v>0</v>
      </c>
      <c r="AX190" s="139">
        <f ca="1">IF(bijdrage256&lt;&gt;0,ROUND(BerKW!BS190*100,0),0)</f>
        <v>0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3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0</v>
      </c>
      <c r="AV191" s="139">
        <v>0</v>
      </c>
      <c r="AW191" s="139">
        <f ca="1">IF(bijdrage256&lt;&gt;0,ROUND(BerKW!AW191*100,0),0)</f>
        <v>0</v>
      </c>
      <c r="AX191" s="139">
        <f ca="1">IF(bijdrage256&lt;&gt;0,ROUND(BerKW!BS191*100,0),0)</f>
        <v>0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3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0</v>
      </c>
      <c r="AV192" s="139">
        <v>0</v>
      </c>
      <c r="AW192" s="139">
        <f ca="1">IF(bijdrage256&lt;&gt;0,ROUND(BerKW!AW192*100,0),0)</f>
        <v>0</v>
      </c>
      <c r="AX192" s="139">
        <f ca="1">IF(bijdrage256&lt;&gt;0,ROUND(BerKW!BS192*100,0),0)</f>
        <v>0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3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0</v>
      </c>
      <c r="AV193" s="139">
        <v>0</v>
      </c>
      <c r="AW193" s="139">
        <f ca="1">IF(bijdrage256&lt;&gt;0,ROUND(BerKW!AW193*100,0),0)</f>
        <v>0</v>
      </c>
      <c r="AX193" s="139">
        <f ca="1">IF(bijdrage256&lt;&gt;0,ROUND(BerKW!BS193*100,0),0)</f>
        <v>0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3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0</v>
      </c>
      <c r="AV194" s="139">
        <v>0</v>
      </c>
      <c r="AW194" s="139">
        <f ca="1">IF(bijdrage256&lt;&gt;0,ROUND(BerKW!AW194*100,0),0)</f>
        <v>0</v>
      </c>
      <c r="AX194" s="139">
        <f ca="1">IF(bijdrage256&lt;&gt;0,ROUND(BerKW!BS194*100,0),0)</f>
        <v>0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3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0</v>
      </c>
      <c r="AV195" s="139">
        <v>0</v>
      </c>
      <c r="AW195" s="139">
        <f ca="1">IF(bijdrage256&lt;&gt;0,ROUND(BerKW!AW195*100,0),0)</f>
        <v>0</v>
      </c>
      <c r="AX195" s="139">
        <f ca="1">IF(bijdrage256&lt;&gt;0,ROUND(BerKW!BS195*100,0),0)</f>
        <v>0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3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0</v>
      </c>
      <c r="AV196" s="139">
        <v>0</v>
      </c>
      <c r="AW196" s="139">
        <f ca="1">IF(bijdrage256&lt;&gt;0,ROUND(BerKW!AW196*100,0),0)</f>
        <v>0</v>
      </c>
      <c r="AX196" s="139">
        <f ca="1">IF(bijdrage256&lt;&gt;0,ROUND(BerKW!BS196*100,0),0)</f>
        <v>0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3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0</v>
      </c>
      <c r="AV197" s="139">
        <v>0</v>
      </c>
      <c r="AW197" s="139">
        <f ca="1">IF(bijdrage256&lt;&gt;0,ROUND(BerKW!AW197*100,0),0)</f>
        <v>0</v>
      </c>
      <c r="AX197" s="139">
        <f ca="1">IF(bijdrage256&lt;&gt;0,ROUND(BerKW!BS197*100,0),0)</f>
        <v>0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3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0</v>
      </c>
      <c r="AV198" s="139">
        <v>0</v>
      </c>
      <c r="AW198" s="139">
        <f ca="1">IF(bijdrage256&lt;&gt;0,ROUND(BerKW!AW198*100,0),0)</f>
        <v>0</v>
      </c>
      <c r="AX198" s="139">
        <f ca="1">IF(bijdrage256&lt;&gt;0,ROUND(BerKW!BS198*100,0),0)</f>
        <v>0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3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0</v>
      </c>
      <c r="AV199" s="139">
        <v>0</v>
      </c>
      <c r="AW199" s="139">
        <f ca="1">IF(bijdrage256&lt;&gt;0,ROUND(BerKW!AW199*100,0),0)</f>
        <v>0</v>
      </c>
      <c r="AX199" s="139">
        <f ca="1">IF(bijdrage256&lt;&gt;0,ROUND(BerKW!BS199*100,0),0)</f>
        <v>0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3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0</v>
      </c>
      <c r="AV200" s="139">
        <v>0</v>
      </c>
      <c r="AW200" s="139">
        <f ca="1">IF(bijdrage256&lt;&gt;0,ROUND(BerKW!AW200*100,0),0)</f>
        <v>0</v>
      </c>
      <c r="AX200" s="139">
        <f ca="1">IF(bijdrage256&lt;&gt;0,ROUND(BerKW!BS200*100,0),0)</f>
        <v>0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3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0</v>
      </c>
      <c r="AV201" s="139">
        <v>0</v>
      </c>
      <c r="AW201" s="139">
        <f ca="1">IF(bijdrage256&lt;&gt;0,ROUND(BerKW!AW201*100,0),0)</f>
        <v>0</v>
      </c>
      <c r="AX201" s="139">
        <f ca="1">IF(bijdrage256&lt;&gt;0,ROUND(BerKW!BS201*100,0),0)</f>
        <v>0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3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0</v>
      </c>
      <c r="AV202" s="139">
        <v>0</v>
      </c>
      <c r="AW202" s="139">
        <f ca="1">IF(bijdrage256&lt;&gt;0,ROUND(BerKW!AW202*100,0),0)</f>
        <v>0</v>
      </c>
      <c r="AX202" s="139">
        <f ca="1">IF(bijdrage256&lt;&gt;0,ROUND(BerKW!BS202*100,0),0)</f>
        <v>0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3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0</v>
      </c>
      <c r="AV203" s="139">
        <v>0</v>
      </c>
      <c r="AW203" s="139">
        <f ca="1">IF(bijdrage256&lt;&gt;0,ROUND(BerKW!AW203*100,0),0)</f>
        <v>0</v>
      </c>
      <c r="AX203" s="139">
        <f ca="1">IF(bijdrage256&lt;&gt;0,ROUND(BerKW!BS203*100,0),0)</f>
        <v>0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3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0</v>
      </c>
      <c r="AV204" s="139">
        <v>0</v>
      </c>
      <c r="AW204" s="139">
        <f ca="1">IF(bijdrage256&lt;&gt;0,ROUND(BerKW!AW204*100,0),0)</f>
        <v>0</v>
      </c>
      <c r="AX204" s="139">
        <f ca="1">IF(bijdrage256&lt;&gt;0,ROUND(BerKW!BS204*100,0),0)</f>
        <v>0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3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0</v>
      </c>
      <c r="AV205" s="139">
        <v>0</v>
      </c>
      <c r="AW205" s="139">
        <f ca="1">IF(bijdrage256&lt;&gt;0,ROUND(BerKW!AW205*100,0),0)</f>
        <v>0</v>
      </c>
      <c r="AX205" s="139">
        <f ca="1">IF(bijdrage256&lt;&gt;0,ROUND(BerKW!BS205*100,0),0)</f>
        <v>0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3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0</v>
      </c>
      <c r="AV206" s="139">
        <v>0</v>
      </c>
      <c r="AW206" s="139">
        <f ca="1">IF(bijdrage256&lt;&gt;0,ROUND(BerKW!AW206*100,0),0)</f>
        <v>0</v>
      </c>
      <c r="AX206" s="139">
        <f ca="1">IF(bijdrage256&lt;&gt;0,ROUND(BerKW!BS206*100,0),0)</f>
        <v>0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3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0</v>
      </c>
      <c r="AV207" s="139">
        <v>0</v>
      </c>
      <c r="AW207" s="139">
        <f ca="1">IF(bijdrage256&lt;&gt;0,ROUND(BerKW!AW207*100,0),0)</f>
        <v>0</v>
      </c>
      <c r="AX207" s="139">
        <f ca="1">IF(bijdrage256&lt;&gt;0,ROUND(BerKW!BS207*100,0),0)</f>
        <v>0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3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0</v>
      </c>
      <c r="AV208" s="139">
        <v>0</v>
      </c>
      <c r="AW208" s="139">
        <f ca="1">IF(bijdrage256&lt;&gt;0,ROUND(BerKW!AW208*100,0),0)</f>
        <v>0</v>
      </c>
      <c r="AX208" s="139">
        <f ca="1">IF(bijdrage256&lt;&gt;0,ROUND(BerKW!BS208*100,0),0)</f>
        <v>0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3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0</v>
      </c>
      <c r="AV209" s="139">
        <v>0</v>
      </c>
      <c r="AW209" s="139">
        <f ca="1">IF(bijdrage256&lt;&gt;0,ROUND(BerKW!AW209*100,0),0)</f>
        <v>0</v>
      </c>
      <c r="AX209" s="139">
        <f ca="1">IF(bijdrage256&lt;&gt;0,ROUND(BerKW!BS209*100,0),0)</f>
        <v>0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3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0</v>
      </c>
      <c r="AV210" s="139">
        <v>0</v>
      </c>
      <c r="AW210" s="139">
        <f ca="1">IF(bijdrage256&lt;&gt;0,ROUND(BerKW!AW210*100,0),0)</f>
        <v>0</v>
      </c>
      <c r="AX210" s="139">
        <f ca="1">IF(bijdrage256&lt;&gt;0,ROUND(BerKW!BS210*100,0),0)</f>
        <v>0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3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0</v>
      </c>
      <c r="AV211" s="139">
        <v>0</v>
      </c>
      <c r="AW211" s="139">
        <f ca="1">IF(bijdrage256&lt;&gt;0,ROUND(BerKW!AW211*100,0),0)</f>
        <v>0</v>
      </c>
      <c r="AX211" s="139">
        <f ca="1">IF(bijdrage256&lt;&gt;0,ROUND(BerKW!BS211*100,0),0)</f>
        <v>0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3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0</v>
      </c>
      <c r="AV212" s="139">
        <v>0</v>
      </c>
      <c r="AW212" s="139">
        <f ca="1">IF(bijdrage256&lt;&gt;0,ROUND(BerKW!AW212*100,0),0)</f>
        <v>0</v>
      </c>
      <c r="AX212" s="139">
        <f ca="1">IF(bijdrage256&lt;&gt;0,ROUND(BerKW!BS212*100,0),0)</f>
        <v>0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3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0</v>
      </c>
      <c r="AV213" s="139">
        <v>0</v>
      </c>
      <c r="AW213" s="139">
        <f ca="1">IF(bijdrage256&lt;&gt;0,ROUND(BerKW!AW213*100,0),0)</f>
        <v>0</v>
      </c>
      <c r="AX213" s="139">
        <f ca="1">IF(bijdrage256&lt;&gt;0,ROUND(BerKW!BS213*100,0),0)</f>
        <v>0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3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0</v>
      </c>
      <c r="AV214" s="139">
        <v>0</v>
      </c>
      <c r="AW214" s="139">
        <f ca="1">IF(bijdrage256&lt;&gt;0,ROUND(BerKW!AW214*100,0),0)</f>
        <v>0</v>
      </c>
      <c r="AX214" s="139">
        <f ca="1">IF(bijdrage256&lt;&gt;0,ROUND(BerKW!BS214*100,0),0)</f>
        <v>0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3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0</v>
      </c>
      <c r="AV215" s="139">
        <v>0</v>
      </c>
      <c r="AW215" s="139">
        <f ca="1">IF(bijdrage256&lt;&gt;0,ROUND(BerKW!AW215*100,0),0)</f>
        <v>0</v>
      </c>
      <c r="AX215" s="139">
        <f ca="1">IF(bijdrage256&lt;&gt;0,ROUND(BerKW!BS215*100,0),0)</f>
        <v>0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3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0</v>
      </c>
      <c r="AV216" s="139">
        <v>0</v>
      </c>
      <c r="AW216" s="139">
        <f ca="1">IF(bijdrage256&lt;&gt;0,ROUND(BerKW!AW216*100,0),0)</f>
        <v>0</v>
      </c>
      <c r="AX216" s="139">
        <f ca="1">IF(bijdrage256&lt;&gt;0,ROUND(BerKW!BS216*100,0),0)</f>
        <v>0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3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0</v>
      </c>
      <c r="AV217" s="139">
        <v>0</v>
      </c>
      <c r="AW217" s="139">
        <f ca="1">IF(bijdrage256&lt;&gt;0,ROUND(BerKW!AW217*100,0),0)</f>
        <v>0</v>
      </c>
      <c r="AX217" s="139">
        <f ca="1">IF(bijdrage256&lt;&gt;0,ROUND(BerKW!BS217*100,0),0)</f>
        <v>0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3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0</v>
      </c>
      <c r="AV218" s="139">
        <v>0</v>
      </c>
      <c r="AW218" s="139">
        <f ca="1">IF(bijdrage256&lt;&gt;0,ROUND(BerKW!AW218*100,0),0)</f>
        <v>0</v>
      </c>
      <c r="AX218" s="139">
        <f ca="1">IF(bijdrage256&lt;&gt;0,ROUND(BerKW!BS218*100,0),0)</f>
        <v>0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3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0</v>
      </c>
      <c r="AV219" s="139">
        <v>0</v>
      </c>
      <c r="AW219" s="139">
        <f ca="1">IF(bijdrage256&lt;&gt;0,ROUND(BerKW!AW219*100,0),0)</f>
        <v>0</v>
      </c>
      <c r="AX219" s="139">
        <f ca="1">IF(bijdrage256&lt;&gt;0,ROUND(BerKW!BS219*100,0),0)</f>
        <v>0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3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0</v>
      </c>
      <c r="AV220" s="139">
        <v>0</v>
      </c>
      <c r="AW220" s="139">
        <f ca="1">IF(bijdrage256&lt;&gt;0,ROUND(BerKW!AW220*100,0),0)</f>
        <v>0</v>
      </c>
      <c r="AX220" s="139">
        <f ca="1">IF(bijdrage256&lt;&gt;0,ROUND(BerKW!BS220*100,0),0)</f>
        <v>0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3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0</v>
      </c>
      <c r="AV221" s="139">
        <v>0</v>
      </c>
      <c r="AW221" s="139">
        <f ca="1">IF(bijdrage256&lt;&gt;0,ROUND(BerKW!AW221*100,0),0)</f>
        <v>0</v>
      </c>
      <c r="AX221" s="139">
        <f ca="1">IF(bijdrage256&lt;&gt;0,ROUND(BerKW!BS221*100,0),0)</f>
        <v>0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3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0</v>
      </c>
      <c r="AV222" s="139">
        <v>0</v>
      </c>
      <c r="AW222" s="139">
        <f ca="1">IF(bijdrage256&lt;&gt;0,ROUND(BerKW!AW222*100,0),0)</f>
        <v>0</v>
      </c>
      <c r="AX222" s="139">
        <f ca="1">IF(bijdrage256&lt;&gt;0,ROUND(BerKW!BS222*100,0),0)</f>
        <v>0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3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0</v>
      </c>
      <c r="AV223" s="139">
        <v>0</v>
      </c>
      <c r="AW223" s="139">
        <f ca="1">IF(bijdrage256&lt;&gt;0,ROUND(BerKW!AW223*100,0),0)</f>
        <v>0</v>
      </c>
      <c r="AX223" s="139">
        <f ca="1">IF(bijdrage256&lt;&gt;0,ROUND(BerKW!BS223*100,0),0)</f>
        <v>0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3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0</v>
      </c>
      <c r="AV224" s="139">
        <v>0</v>
      </c>
      <c r="AW224" s="139">
        <f ca="1">IF(bijdrage256&lt;&gt;0,ROUND(BerKW!AW224*100,0),0)</f>
        <v>0</v>
      </c>
      <c r="AX224" s="139">
        <f ca="1">IF(bijdrage256&lt;&gt;0,ROUND(BerKW!BS224*100,0),0)</f>
        <v>0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3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0</v>
      </c>
      <c r="AV225" s="139">
        <v>0</v>
      </c>
      <c r="AW225" s="139">
        <f ca="1">IF(bijdrage256&lt;&gt;0,ROUND(BerKW!AW225*100,0),0)</f>
        <v>0</v>
      </c>
      <c r="AX225" s="139">
        <f ca="1">IF(bijdrage256&lt;&gt;0,ROUND(BerKW!BS225*100,0),0)</f>
        <v>0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3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0</v>
      </c>
      <c r="AV226" s="139">
        <v>0</v>
      </c>
      <c r="AW226" s="139">
        <f ca="1">IF(bijdrage256&lt;&gt;0,ROUND(BerKW!AW226*100,0),0)</f>
        <v>0</v>
      </c>
      <c r="AX226" s="139">
        <f ca="1">IF(bijdrage256&lt;&gt;0,ROUND(BerKW!BS226*100,0),0)</f>
        <v>0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3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0</v>
      </c>
      <c r="AV227" s="139">
        <v>0</v>
      </c>
      <c r="AW227" s="139">
        <f ca="1">IF(bijdrage256&lt;&gt;0,ROUND(BerKW!AW227*100,0),0)</f>
        <v>0</v>
      </c>
      <c r="AX227" s="139">
        <f ca="1">IF(bijdrage256&lt;&gt;0,ROUND(BerKW!BS227*100,0),0)</f>
        <v>0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3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0</v>
      </c>
      <c r="AV228" s="139">
        <v>0</v>
      </c>
      <c r="AW228" s="139">
        <f ca="1">IF(bijdrage256&lt;&gt;0,ROUND(BerKW!AW228*100,0),0)</f>
        <v>0</v>
      </c>
      <c r="AX228" s="139">
        <f ca="1">IF(bijdrage256&lt;&gt;0,ROUND(BerKW!BS228*100,0),0)</f>
        <v>0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3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0</v>
      </c>
      <c r="AV229" s="139">
        <v>0</v>
      </c>
      <c r="AW229" s="139">
        <f ca="1">IF(bijdrage256&lt;&gt;0,ROUND(BerKW!AW229*100,0),0)</f>
        <v>0</v>
      </c>
      <c r="AX229" s="139">
        <f ca="1">IF(bijdrage256&lt;&gt;0,ROUND(BerKW!BS229*100,0),0)</f>
        <v>0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3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0</v>
      </c>
      <c r="AV230" s="139">
        <v>0</v>
      </c>
      <c r="AW230" s="139">
        <f ca="1">IF(bijdrage256&lt;&gt;0,ROUND(BerKW!AW230*100,0),0)</f>
        <v>0</v>
      </c>
      <c r="AX230" s="139">
        <f ca="1">IF(bijdrage256&lt;&gt;0,ROUND(BerKW!BS230*100,0),0)</f>
        <v>0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3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0</v>
      </c>
      <c r="AV231" s="139">
        <v>0</v>
      </c>
      <c r="AW231" s="139">
        <f ca="1">IF(bijdrage256&lt;&gt;0,ROUND(BerKW!AW231*100,0),0)</f>
        <v>0</v>
      </c>
      <c r="AX231" s="139">
        <f ca="1">IF(bijdrage256&lt;&gt;0,ROUND(BerKW!BS231*100,0),0)</f>
        <v>0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3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0</v>
      </c>
      <c r="AV232" s="139">
        <v>0</v>
      </c>
      <c r="AW232" s="139">
        <f ca="1">IF(bijdrage256&lt;&gt;0,ROUND(BerKW!AW232*100,0),0)</f>
        <v>0</v>
      </c>
      <c r="AX232" s="139">
        <f ca="1">IF(bijdrage256&lt;&gt;0,ROUND(BerKW!BS232*100,0),0)</f>
        <v>0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3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0</v>
      </c>
      <c r="AV233" s="139">
        <v>0</v>
      </c>
      <c r="AW233" s="139">
        <f ca="1">IF(bijdrage256&lt;&gt;0,ROUND(BerKW!AW233*100,0),0)</f>
        <v>0</v>
      </c>
      <c r="AX233" s="139">
        <f ca="1">IF(bijdrage256&lt;&gt;0,ROUND(BerKW!BS233*100,0),0)</f>
        <v>0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3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0</v>
      </c>
      <c r="AV234" s="139">
        <v>0</v>
      </c>
      <c r="AW234" s="139">
        <f ca="1">IF(bijdrage256&lt;&gt;0,ROUND(BerKW!AW234*100,0),0)</f>
        <v>0</v>
      </c>
      <c r="AX234" s="139">
        <f ca="1">IF(bijdrage256&lt;&gt;0,ROUND(BerKW!BS234*100,0),0)</f>
        <v>0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3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0</v>
      </c>
      <c r="AV235" s="139">
        <v>0</v>
      </c>
      <c r="AW235" s="139">
        <f ca="1">IF(bijdrage256&lt;&gt;0,ROUND(BerKW!AW235*100,0),0)</f>
        <v>0</v>
      </c>
      <c r="AX235" s="139">
        <f ca="1">IF(bijdrage256&lt;&gt;0,ROUND(BerKW!BS235*100,0),0)</f>
        <v>0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3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0</v>
      </c>
      <c r="AV236" s="139">
        <v>0</v>
      </c>
      <c r="AW236" s="139">
        <f ca="1">IF(bijdrage256&lt;&gt;0,ROUND(BerKW!AW236*100,0),0)</f>
        <v>0</v>
      </c>
      <c r="AX236" s="139">
        <f ca="1">IF(bijdrage256&lt;&gt;0,ROUND(BerKW!BS236*100,0),0)</f>
        <v>0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3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0</v>
      </c>
      <c r="AV237" s="139">
        <v>0</v>
      </c>
      <c r="AW237" s="139">
        <f ca="1">IF(bijdrage256&lt;&gt;0,ROUND(BerKW!AW237*100,0),0)</f>
        <v>0</v>
      </c>
      <c r="AX237" s="139">
        <f ca="1">IF(bijdrage256&lt;&gt;0,ROUND(BerKW!BS237*100,0),0)</f>
        <v>0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3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0</v>
      </c>
      <c r="AV238" s="139">
        <v>0</v>
      </c>
      <c r="AW238" s="139">
        <f ca="1">IF(bijdrage256&lt;&gt;0,ROUND(BerKW!AW238*100,0),0)</f>
        <v>0</v>
      </c>
      <c r="AX238" s="139">
        <f ca="1">IF(bijdrage256&lt;&gt;0,ROUND(BerKW!BS238*100,0),0)</f>
        <v>0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3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0</v>
      </c>
      <c r="AV239" s="139">
        <v>0</v>
      </c>
      <c r="AW239" s="139">
        <f ca="1">IF(bijdrage256&lt;&gt;0,ROUND(BerKW!AW239*100,0),0)</f>
        <v>0</v>
      </c>
      <c r="AX239" s="139">
        <f ca="1">IF(bijdrage256&lt;&gt;0,ROUND(BerKW!BS239*100,0),0)</f>
        <v>0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3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0</v>
      </c>
      <c r="AV240" s="139">
        <v>0</v>
      </c>
      <c r="AW240" s="139">
        <f ca="1">IF(bijdrage256&lt;&gt;0,ROUND(BerKW!AW240*100,0),0)</f>
        <v>0</v>
      </c>
      <c r="AX240" s="139">
        <f ca="1">IF(bijdrage256&lt;&gt;0,ROUND(BerKW!BS240*100,0),0)</f>
        <v>0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3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0</v>
      </c>
      <c r="AV241" s="139">
        <v>0</v>
      </c>
      <c r="AW241" s="139">
        <f ca="1">IF(bijdrage256&lt;&gt;0,ROUND(BerKW!AW241*100,0),0)</f>
        <v>0</v>
      </c>
      <c r="AX241" s="139">
        <f ca="1">IF(bijdrage256&lt;&gt;0,ROUND(BerKW!BS241*100,0),0)</f>
        <v>0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3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0</v>
      </c>
      <c r="AV242" s="139">
        <v>0</v>
      </c>
      <c r="AW242" s="139">
        <f ca="1">IF(bijdrage256&lt;&gt;0,ROUND(BerKW!AW242*100,0),0)</f>
        <v>0</v>
      </c>
      <c r="AX242" s="139">
        <f ca="1">IF(bijdrage256&lt;&gt;0,ROUND(BerKW!BS242*100,0),0)</f>
        <v>0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3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0</v>
      </c>
      <c r="AV243" s="139">
        <v>0</v>
      </c>
      <c r="AW243" s="139">
        <f ca="1">IF(bijdrage256&lt;&gt;0,ROUND(BerKW!AW243*100,0),0)</f>
        <v>0</v>
      </c>
      <c r="AX243" s="139">
        <f ca="1">IF(bijdrage256&lt;&gt;0,ROUND(BerKW!BS243*100,0),0)</f>
        <v>0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3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0</v>
      </c>
      <c r="AV244" s="139">
        <v>0</v>
      </c>
      <c r="AW244" s="139">
        <f ca="1">IF(bijdrage256&lt;&gt;0,ROUND(BerKW!AW244*100,0),0)</f>
        <v>0</v>
      </c>
      <c r="AX244" s="139">
        <f ca="1">IF(bijdrage256&lt;&gt;0,ROUND(BerKW!BS244*100,0),0)</f>
        <v>0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3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0</v>
      </c>
      <c r="AV245" s="139">
        <v>0</v>
      </c>
      <c r="AW245" s="139">
        <f ca="1">IF(bijdrage256&lt;&gt;0,ROUND(BerKW!AW245*100,0),0)</f>
        <v>0</v>
      </c>
      <c r="AX245" s="139">
        <f ca="1">IF(bijdrage256&lt;&gt;0,ROUND(BerKW!BS245*100,0),0)</f>
        <v>0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3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0</v>
      </c>
      <c r="AV246" s="139">
        <v>0</v>
      </c>
      <c r="AW246" s="139">
        <f ca="1">IF(bijdrage256&lt;&gt;0,ROUND(BerKW!AW246*100,0),0)</f>
        <v>0</v>
      </c>
      <c r="AX246" s="139">
        <f ca="1">IF(bijdrage256&lt;&gt;0,ROUND(BerKW!BS246*100,0),0)</f>
        <v>0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3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0</v>
      </c>
      <c r="AV247" s="139">
        <v>0</v>
      </c>
      <c r="AW247" s="139">
        <f ca="1">IF(bijdrage256&lt;&gt;0,ROUND(BerKW!AW247*100,0),0)</f>
        <v>0</v>
      </c>
      <c r="AX247" s="139">
        <f ca="1">IF(bijdrage256&lt;&gt;0,ROUND(BerKW!BS247*100,0),0)</f>
        <v>0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3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0</v>
      </c>
      <c r="AV248" s="139">
        <v>0</v>
      </c>
      <c r="AW248" s="139">
        <f ca="1">IF(bijdrage256&lt;&gt;0,ROUND(BerKW!AW248*100,0),0)</f>
        <v>0</v>
      </c>
      <c r="AX248" s="139">
        <f ca="1">IF(bijdrage256&lt;&gt;0,ROUND(BerKW!BS248*100,0),0)</f>
        <v>0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3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0</v>
      </c>
      <c r="AV249" s="139">
        <v>0</v>
      </c>
      <c r="AW249" s="139">
        <f ca="1">IF(bijdrage256&lt;&gt;0,ROUND(BerKW!AW249*100,0),0)</f>
        <v>0</v>
      </c>
      <c r="AX249" s="139">
        <f ca="1">IF(bijdrage256&lt;&gt;0,ROUND(BerKW!BS249*100,0),0)</f>
        <v>0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3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0</v>
      </c>
      <c r="AV250" s="139">
        <v>0</v>
      </c>
      <c r="AW250" s="139">
        <f ca="1">IF(bijdrage256&lt;&gt;0,ROUND(BerKW!AW250*100,0),0)</f>
        <v>0</v>
      </c>
      <c r="AX250" s="139">
        <f ca="1">IF(bijdrage256&lt;&gt;0,ROUND(BerKW!BS250*100,0),0)</f>
        <v>0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3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0</v>
      </c>
      <c r="AV251" s="139">
        <v>0</v>
      </c>
      <c r="AW251" s="139">
        <f ca="1">IF(bijdrage256&lt;&gt;0,ROUND(BerKW!AW251*100,0),0)</f>
        <v>0</v>
      </c>
      <c r="AX251" s="139">
        <f ca="1">IF(bijdrage256&lt;&gt;0,ROUND(BerKW!BS251*100,0),0)</f>
        <v>0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3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0</v>
      </c>
      <c r="AV252" s="139">
        <v>0</v>
      </c>
      <c r="AW252" s="139">
        <f ca="1">IF(bijdrage256&lt;&gt;0,ROUND(BerKW!AW252*100,0),0)</f>
        <v>0</v>
      </c>
      <c r="AX252" s="139">
        <f ca="1">IF(bijdrage256&lt;&gt;0,ROUND(BerKW!BS252*100,0),0)</f>
        <v>0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3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0</v>
      </c>
      <c r="AV253" s="139">
        <v>0</v>
      </c>
      <c r="AW253" s="139">
        <f ca="1">IF(bijdrage256&lt;&gt;0,ROUND(BerKW!AW253*100,0),0)</f>
        <v>0</v>
      </c>
      <c r="AX253" s="139">
        <f ca="1">IF(bijdrage256&lt;&gt;0,ROUND(BerKW!BS253*100,0),0)</f>
        <v>0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3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0</v>
      </c>
      <c r="AV254" s="139">
        <v>0</v>
      </c>
      <c r="AW254" s="139">
        <f ca="1">IF(bijdrage256&lt;&gt;0,ROUND(BerKW!AW254*100,0),0)</f>
        <v>0</v>
      </c>
      <c r="AX254" s="139">
        <f ca="1">IF(bijdrage256&lt;&gt;0,ROUND(BerKW!BS254*100,0),0)</f>
        <v>0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3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0</v>
      </c>
      <c r="AV255" s="139">
        <v>0</v>
      </c>
      <c r="AW255" s="139">
        <f ca="1">IF(bijdrage256&lt;&gt;0,ROUND(BerKW!AW255*100,0),0)</f>
        <v>0</v>
      </c>
      <c r="AX255" s="139">
        <f ca="1">IF(bijdrage256&lt;&gt;0,ROUND(BerKW!BS255*100,0),0)</f>
        <v>0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3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0</v>
      </c>
      <c r="AV256" s="139">
        <v>0</v>
      </c>
      <c r="AW256" s="139">
        <f ca="1">IF(bijdrage256&lt;&gt;0,ROUND(BerKW!AW256*100,0),0)</f>
        <v>0</v>
      </c>
      <c r="AX256" s="139">
        <f ca="1">IF(bijdrage256&lt;&gt;0,ROUND(BerKW!BS256*100,0),0)</f>
        <v>0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3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0</v>
      </c>
      <c r="AV257" s="139">
        <v>0</v>
      </c>
      <c r="AW257" s="139">
        <f ca="1">IF(bijdrage256&lt;&gt;0,ROUND(BerKW!AW257*100,0),0)</f>
        <v>0</v>
      </c>
      <c r="AX257" s="139">
        <f ca="1">IF(bijdrage256&lt;&gt;0,ROUND(BerKW!BS257*100,0),0)</f>
        <v>0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3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0</v>
      </c>
      <c r="AV258" s="139">
        <v>0</v>
      </c>
      <c r="AW258" s="139">
        <f ca="1">IF(bijdrage256&lt;&gt;0,ROUND(BerKW!AW258*100,0),0)</f>
        <v>0</v>
      </c>
      <c r="AX258" s="139">
        <f ca="1">IF(bijdrage256&lt;&gt;0,ROUND(BerKW!BS258*100,0),0)</f>
        <v>0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3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0</v>
      </c>
      <c r="AV259" s="139">
        <v>0</v>
      </c>
      <c r="AW259" s="139">
        <f ca="1">IF(bijdrage256&lt;&gt;0,ROUND(BerKW!AW259*100,0),0)</f>
        <v>0</v>
      </c>
      <c r="AX259" s="139">
        <f ca="1">IF(bijdrage256&lt;&gt;0,ROUND(BerKW!BS259*100,0),0)</f>
        <v>0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3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0</v>
      </c>
      <c r="AV260" s="139">
        <v>0</v>
      </c>
      <c r="AW260" s="139">
        <f ca="1">IF(bijdrage256&lt;&gt;0,ROUND(BerKW!AW260*100,0),0)</f>
        <v>0</v>
      </c>
      <c r="AX260" s="139">
        <f ca="1">IF(bijdrage256&lt;&gt;0,ROUND(BerKW!BS260*100,0),0)</f>
        <v>0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3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0</v>
      </c>
      <c r="AV261" s="139">
        <v>0</v>
      </c>
      <c r="AW261" s="139">
        <f ca="1">IF(bijdrage256&lt;&gt;0,ROUND(BerKW!AW261*100,0),0)</f>
        <v>0</v>
      </c>
      <c r="AX261" s="139">
        <f ca="1">IF(bijdrage256&lt;&gt;0,ROUND(BerKW!BS261*100,0),0)</f>
        <v>0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3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0</v>
      </c>
      <c r="AV262" s="139">
        <v>0</v>
      </c>
      <c r="AW262" s="139">
        <f ca="1">IF(bijdrage256&lt;&gt;0,ROUND(BerKW!AW262*100,0),0)</f>
        <v>0</v>
      </c>
      <c r="AX262" s="139">
        <f ca="1">IF(bijdrage256&lt;&gt;0,ROUND(BerKW!BS262*100,0),0)</f>
        <v>0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3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0</v>
      </c>
      <c r="AV263" s="139">
        <v>0</v>
      </c>
      <c r="AW263" s="139">
        <f ca="1">IF(bijdrage256&lt;&gt;0,ROUND(BerKW!AW263*100,0),0)</f>
        <v>0</v>
      </c>
      <c r="AX263" s="139">
        <f ca="1">IF(bijdrage256&lt;&gt;0,ROUND(BerKW!BS263*100,0),0)</f>
        <v>0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3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0</v>
      </c>
      <c r="AV264" s="139">
        <v>0</v>
      </c>
      <c r="AW264" s="139">
        <f ca="1">IF(bijdrage256&lt;&gt;0,ROUND(BerKW!AW264*100,0),0)</f>
        <v>0</v>
      </c>
      <c r="AX264" s="139">
        <f ca="1">IF(bijdrage256&lt;&gt;0,ROUND(BerKW!BS264*100,0),0)</f>
        <v>0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3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0</v>
      </c>
      <c r="AV265" s="139">
        <v>0</v>
      </c>
      <c r="AW265" s="139">
        <f ca="1">IF(bijdrage256&lt;&gt;0,ROUND(BerKW!AW265*100,0),0)</f>
        <v>0</v>
      </c>
      <c r="AX265" s="139">
        <f ca="1">IF(bijdrage256&lt;&gt;0,ROUND(BerKW!BS265*100,0),0)</f>
        <v>0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3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0</v>
      </c>
      <c r="AV266" s="139">
        <v>0</v>
      </c>
      <c r="AW266" s="139">
        <f ca="1">IF(bijdrage256&lt;&gt;0,ROUND(BerKW!AW266*100,0),0)</f>
        <v>0</v>
      </c>
      <c r="AX266" s="139">
        <f ca="1">IF(bijdrage256&lt;&gt;0,ROUND(BerKW!BS266*100,0),0)</f>
        <v>0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3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0</v>
      </c>
      <c r="AV267" s="139">
        <v>0</v>
      </c>
      <c r="AW267" s="139">
        <f ca="1">IF(bijdrage256&lt;&gt;0,ROUND(BerKW!AW267*100,0),0)</f>
        <v>0</v>
      </c>
      <c r="AX267" s="139">
        <f ca="1">IF(bijdrage256&lt;&gt;0,ROUND(BerKW!BS267*100,0),0)</f>
        <v>0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3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0</v>
      </c>
      <c r="AV268" s="139">
        <v>0</v>
      </c>
      <c r="AW268" s="139">
        <f ca="1">IF(bijdrage256&lt;&gt;0,ROUND(BerKW!AW268*100,0),0)</f>
        <v>0</v>
      </c>
      <c r="AX268" s="139">
        <f ca="1">IF(bijdrage256&lt;&gt;0,ROUND(BerKW!BS268*100,0),0)</f>
        <v>0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3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0</v>
      </c>
      <c r="AV269" s="139">
        <v>0</v>
      </c>
      <c r="AW269" s="139">
        <f ca="1">IF(bijdrage256&lt;&gt;0,ROUND(BerKW!AW269*100,0),0)</f>
        <v>0</v>
      </c>
      <c r="AX269" s="139">
        <f ca="1">IF(bijdrage256&lt;&gt;0,ROUND(BerKW!BS269*100,0),0)</f>
        <v>0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3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0</v>
      </c>
      <c r="AV270" s="139">
        <v>0</v>
      </c>
      <c r="AW270" s="139">
        <f ca="1">IF(bijdrage256&lt;&gt;0,ROUND(BerKW!AW270*100,0),0)</f>
        <v>0</v>
      </c>
      <c r="AX270" s="139">
        <f ca="1">IF(bijdrage256&lt;&gt;0,ROUND(BerKW!BS270*100,0),0)</f>
        <v>0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3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0</v>
      </c>
      <c r="AV271" s="139">
        <v>0</v>
      </c>
      <c r="AW271" s="139">
        <f ca="1">IF(bijdrage256&lt;&gt;0,ROUND(BerKW!AW271*100,0),0)</f>
        <v>0</v>
      </c>
      <c r="AX271" s="139">
        <f ca="1">IF(bijdrage256&lt;&gt;0,ROUND(BerKW!BS271*100,0),0)</f>
        <v>0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3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0</v>
      </c>
      <c r="AV272" s="139">
        <v>0</v>
      </c>
      <c r="AW272" s="139">
        <f ca="1">IF(bijdrage256&lt;&gt;0,ROUND(BerKW!AW272*100,0),0)</f>
        <v>0</v>
      </c>
      <c r="AX272" s="139">
        <f ca="1">IF(bijdrage256&lt;&gt;0,ROUND(BerKW!BS272*100,0),0)</f>
        <v>0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3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0</v>
      </c>
      <c r="AV273" s="139">
        <v>0</v>
      </c>
      <c r="AW273" s="139">
        <f ca="1">IF(bijdrage256&lt;&gt;0,ROUND(BerKW!AW273*100,0),0)</f>
        <v>0</v>
      </c>
      <c r="AX273" s="139">
        <f ca="1">IF(bijdrage256&lt;&gt;0,ROUND(BerKW!BS273*100,0),0)</f>
        <v>0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3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0</v>
      </c>
      <c r="AV274" s="139">
        <v>0</v>
      </c>
      <c r="AW274" s="139">
        <f ca="1">IF(bijdrage256&lt;&gt;0,ROUND(BerKW!AW274*100,0),0)</f>
        <v>0</v>
      </c>
      <c r="AX274" s="139">
        <f ca="1">IF(bijdrage256&lt;&gt;0,ROUND(BerKW!BS274*100,0),0)</f>
        <v>0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3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0</v>
      </c>
      <c r="AV275" s="139">
        <v>0</v>
      </c>
      <c r="AW275" s="139">
        <f ca="1">IF(bijdrage256&lt;&gt;0,ROUND(BerKW!AW275*100,0),0)</f>
        <v>0</v>
      </c>
      <c r="AX275" s="139">
        <f ca="1">IF(bijdrage256&lt;&gt;0,ROUND(BerKW!BS275*100,0),0)</f>
        <v>0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3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0</v>
      </c>
      <c r="AV276" s="139">
        <v>0</v>
      </c>
      <c r="AW276" s="139">
        <f ca="1">IF(bijdrage256&lt;&gt;0,ROUND(BerKW!AW276*100,0),0)</f>
        <v>0</v>
      </c>
      <c r="AX276" s="139">
        <f ca="1">IF(bijdrage256&lt;&gt;0,ROUND(BerKW!BS276*100,0),0)</f>
        <v>0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3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0</v>
      </c>
      <c r="AV277" s="139">
        <v>0</v>
      </c>
      <c r="AW277" s="139">
        <f ca="1">IF(bijdrage256&lt;&gt;0,ROUND(BerKW!AW277*100,0),0)</f>
        <v>0</v>
      </c>
      <c r="AX277" s="139">
        <f ca="1">IF(bijdrage256&lt;&gt;0,ROUND(BerKW!BS277*100,0),0)</f>
        <v>0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3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0</v>
      </c>
      <c r="AV278" s="139">
        <v>0</v>
      </c>
      <c r="AW278" s="139">
        <f ca="1">IF(bijdrage256&lt;&gt;0,ROUND(BerKW!AW278*100,0),0)</f>
        <v>0</v>
      </c>
      <c r="AX278" s="139">
        <f ca="1">IF(bijdrage256&lt;&gt;0,ROUND(BerKW!BS278*100,0),0)</f>
        <v>0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3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0</v>
      </c>
      <c r="AV279" s="139">
        <v>0</v>
      </c>
      <c r="AW279" s="139">
        <f ca="1">IF(bijdrage256&lt;&gt;0,ROUND(BerKW!AW279*100,0),0)</f>
        <v>0</v>
      </c>
      <c r="AX279" s="139">
        <f ca="1">IF(bijdrage256&lt;&gt;0,ROUND(BerKW!BS279*100,0),0)</f>
        <v>0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3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0</v>
      </c>
      <c r="AV280" s="139">
        <v>0</v>
      </c>
      <c r="AW280" s="139">
        <f ca="1">IF(bijdrage256&lt;&gt;0,ROUND(BerKW!AW280*100,0),0)</f>
        <v>0</v>
      </c>
      <c r="AX280" s="139">
        <f ca="1">IF(bijdrage256&lt;&gt;0,ROUND(BerKW!BS280*100,0),0)</f>
        <v>0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3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0</v>
      </c>
      <c r="AV281" s="139">
        <v>0</v>
      </c>
      <c r="AW281" s="139">
        <f ca="1">IF(bijdrage256&lt;&gt;0,ROUND(BerKW!AW281*100,0),0)</f>
        <v>0</v>
      </c>
      <c r="AX281" s="139">
        <f ca="1">IF(bijdrage256&lt;&gt;0,ROUND(BerKW!BS281*100,0),0)</f>
        <v>0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3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0</v>
      </c>
      <c r="AV282" s="139">
        <v>0</v>
      </c>
      <c r="AW282" s="139">
        <f ca="1">IF(bijdrage256&lt;&gt;0,ROUND(BerKW!AW282*100,0),0)</f>
        <v>0</v>
      </c>
      <c r="AX282" s="139">
        <f ca="1">IF(bijdrage256&lt;&gt;0,ROUND(BerKW!BS282*100,0),0)</f>
        <v>0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3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0</v>
      </c>
      <c r="AV283" s="139">
        <v>0</v>
      </c>
      <c r="AW283" s="139">
        <f ca="1">IF(bijdrage256&lt;&gt;0,ROUND(BerKW!AW283*100,0),0)</f>
        <v>0</v>
      </c>
      <c r="AX283" s="139">
        <f ca="1">IF(bijdrage256&lt;&gt;0,ROUND(BerKW!BS283*100,0),0)</f>
        <v>0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3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0</v>
      </c>
      <c r="AV284" s="139">
        <v>0</v>
      </c>
      <c r="AW284" s="139">
        <f ca="1">IF(bijdrage256&lt;&gt;0,ROUND(BerKW!AW284*100,0),0)</f>
        <v>0</v>
      </c>
      <c r="AX284" s="139">
        <f ca="1">IF(bijdrage256&lt;&gt;0,ROUND(BerKW!BS284*100,0),0)</f>
        <v>0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3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0</v>
      </c>
      <c r="AV285" s="139">
        <v>0</v>
      </c>
      <c r="AW285" s="139">
        <f ca="1">IF(bijdrage256&lt;&gt;0,ROUND(BerKW!AW285*100,0),0)</f>
        <v>0</v>
      </c>
      <c r="AX285" s="139">
        <f ca="1">IF(bijdrage256&lt;&gt;0,ROUND(BerKW!BS285*100,0),0)</f>
        <v>0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3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0</v>
      </c>
      <c r="AV286" s="139">
        <v>0</v>
      </c>
      <c r="AW286" s="139">
        <f ca="1">IF(bijdrage256&lt;&gt;0,ROUND(BerKW!AW286*100,0),0)</f>
        <v>0</v>
      </c>
      <c r="AX286" s="139">
        <f ca="1">IF(bijdrage256&lt;&gt;0,ROUND(BerKW!BS286*100,0),0)</f>
        <v>0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3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0</v>
      </c>
      <c r="AV287" s="139">
        <v>0</v>
      </c>
      <c r="AW287" s="139">
        <f ca="1">IF(bijdrage256&lt;&gt;0,ROUND(BerKW!AW287*100,0),0)</f>
        <v>0</v>
      </c>
      <c r="AX287" s="139">
        <f ca="1">IF(bijdrage256&lt;&gt;0,ROUND(BerKW!BS287*100,0),0)</f>
        <v>0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3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0</v>
      </c>
      <c r="AV288" s="139">
        <v>0</v>
      </c>
      <c r="AW288" s="139">
        <f ca="1">IF(bijdrage256&lt;&gt;0,ROUND(BerKW!AW288*100,0),0)</f>
        <v>0</v>
      </c>
      <c r="AX288" s="139">
        <f ca="1">IF(bijdrage256&lt;&gt;0,ROUND(BerKW!BS288*100,0),0)</f>
        <v>0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3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0</v>
      </c>
      <c r="AV289" s="139">
        <v>0</v>
      </c>
      <c r="AW289" s="139">
        <f ca="1">IF(bijdrage256&lt;&gt;0,ROUND(BerKW!AW289*100,0),0)</f>
        <v>0</v>
      </c>
      <c r="AX289" s="139">
        <f ca="1">IF(bijdrage256&lt;&gt;0,ROUND(BerKW!BS289*100,0),0)</f>
        <v>0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3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0</v>
      </c>
      <c r="AV290" s="139">
        <v>0</v>
      </c>
      <c r="AW290" s="139">
        <f ca="1">IF(bijdrage256&lt;&gt;0,ROUND(BerKW!AW290*100,0),0)</f>
        <v>0</v>
      </c>
      <c r="AX290" s="139">
        <f ca="1">IF(bijdrage256&lt;&gt;0,ROUND(BerKW!BS290*100,0),0)</f>
        <v>0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3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0</v>
      </c>
      <c r="AV291" s="139">
        <v>0</v>
      </c>
      <c r="AW291" s="139">
        <f ca="1">IF(bijdrage256&lt;&gt;0,ROUND(BerKW!AW291*100,0),0)</f>
        <v>0</v>
      </c>
      <c r="AX291" s="139">
        <f ca="1">IF(bijdrage256&lt;&gt;0,ROUND(BerKW!BS291*100,0),0)</f>
        <v>0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3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0</v>
      </c>
      <c r="AV292" s="139">
        <v>0</v>
      </c>
      <c r="AW292" s="139">
        <f ca="1">IF(bijdrage256&lt;&gt;0,ROUND(BerKW!AW292*100,0),0)</f>
        <v>0</v>
      </c>
      <c r="AX292" s="139">
        <f ca="1">IF(bijdrage256&lt;&gt;0,ROUND(BerKW!BS292*100,0),0)</f>
        <v>0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3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0</v>
      </c>
      <c r="AV293" s="139">
        <v>0</v>
      </c>
      <c r="AW293" s="139">
        <f ca="1">IF(bijdrage256&lt;&gt;0,ROUND(BerKW!AW293*100,0),0)</f>
        <v>0</v>
      </c>
      <c r="AX293" s="139">
        <f ca="1">IF(bijdrage256&lt;&gt;0,ROUND(BerKW!BS293*100,0),0)</f>
        <v>0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3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0</v>
      </c>
      <c r="AV294" s="139">
        <v>0</v>
      </c>
      <c r="AW294" s="139">
        <f ca="1">IF(bijdrage256&lt;&gt;0,ROUND(BerKW!AW294*100,0),0)</f>
        <v>0</v>
      </c>
      <c r="AX294" s="139">
        <f ca="1">IF(bijdrage256&lt;&gt;0,ROUND(BerKW!BS294*100,0),0)</f>
        <v>0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3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0</v>
      </c>
      <c r="AV295" s="139">
        <v>0</v>
      </c>
      <c r="AW295" s="139">
        <f ca="1">IF(bijdrage256&lt;&gt;0,ROUND(BerKW!AW295*100,0),0)</f>
        <v>0</v>
      </c>
      <c r="AX295" s="139">
        <f ca="1">IF(bijdrage256&lt;&gt;0,ROUND(BerKW!BS295*100,0),0)</f>
        <v>0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3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0</v>
      </c>
      <c r="AV296" s="139">
        <v>0</v>
      </c>
      <c r="AW296" s="139">
        <f ca="1">IF(bijdrage256&lt;&gt;0,ROUND(BerKW!AW296*100,0),0)</f>
        <v>0</v>
      </c>
      <c r="AX296" s="139">
        <f ca="1">IF(bijdrage256&lt;&gt;0,ROUND(BerKW!BS296*100,0),0)</f>
        <v>0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3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0</v>
      </c>
      <c r="AV297" s="139">
        <v>0</v>
      </c>
      <c r="AW297" s="139">
        <f ca="1">IF(bijdrage256&lt;&gt;0,ROUND(BerKW!AW297*100,0),0)</f>
        <v>0</v>
      </c>
      <c r="AX297" s="139">
        <f ca="1">IF(bijdrage256&lt;&gt;0,ROUND(BerKW!BS297*100,0),0)</f>
        <v>0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3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0</v>
      </c>
      <c r="AV298" s="139">
        <v>0</v>
      </c>
      <c r="AW298" s="139">
        <f ca="1">IF(bijdrage256&lt;&gt;0,ROUND(BerKW!AW298*100,0),0)</f>
        <v>0</v>
      </c>
      <c r="AX298" s="139">
        <f ca="1">IF(bijdrage256&lt;&gt;0,ROUND(BerKW!BS298*100,0),0)</f>
        <v>0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3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0</v>
      </c>
      <c r="AV299" s="139">
        <v>0</v>
      </c>
      <c r="AW299" s="139">
        <f ca="1">IF(bijdrage256&lt;&gt;0,ROUND(BerKW!AW299*100,0),0)</f>
        <v>0</v>
      </c>
      <c r="AX299" s="139">
        <f ca="1">IF(bijdrage256&lt;&gt;0,ROUND(BerKW!BS299*100,0),0)</f>
        <v>0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3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0</v>
      </c>
      <c r="AV300" s="139">
        <v>0</v>
      </c>
      <c r="AW300" s="139">
        <f ca="1">IF(bijdrage256&lt;&gt;0,ROUND(BerKW!AW300*100,0),0)</f>
        <v>0</v>
      </c>
      <c r="AX300" s="139">
        <f ca="1">IF(bijdrage256&lt;&gt;0,ROUND(BerKW!BS300*100,0),0)</f>
        <v>0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TnuKevxqvmWDNognRjIgDJD/JfAJANnm+NJFAFDCUQRUXAc9y/L1VraenvZ7aCXI7jTJNDJgotyYoumFLELQ5w==" saltValue="9zyGVYnfk/i+hFvQNAt2pQ==" spinCount="100000" sheet="1" objects="1" scenarios="1"/>
  <conditionalFormatting sqref="E2:G2">
    <cfRule type="expression" dxfId="4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4 / 2025</v>
      </c>
      <c r="C2" s="297" t="s">
        <v>86</v>
      </c>
      <c r="D2" s="299" t="str">
        <f>versienummer</f>
        <v>2025.10.a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4 / 2025</v>
      </c>
      <c r="AC2" s="297" t="s">
        <v>86</v>
      </c>
      <c r="AD2" s="299" t="str">
        <f>versienummer</f>
        <v>2025.10.a</v>
      </c>
      <c r="AE2" s="300"/>
    </row>
    <row r="3" spans="1:31" ht="30" customHeight="1" x14ac:dyDescent="0.3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V9G6wPSMGLwOLGnvTXJlFCl3/d1oPQGJrVgzFrQ8a7bo0Fb1oTdUGzX1B7hzL/KiUBz0AIgDVge96NDoj7BryA==" saltValue="zarjbtSYuGu2R9+H7QTelQ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17"/>
    <col min="2" max="2" width="3.5" style="17" customWidth="1"/>
    <col min="3" max="3" width="15.83203125" style="17" customWidth="1"/>
    <col min="4" max="4" width="15.33203125" style="17" customWidth="1"/>
    <col min="5" max="5" width="12.6640625" style="17" customWidth="1"/>
    <col min="6" max="6" width="12.83203125" style="17" customWidth="1"/>
    <col min="7" max="7" width="20.6640625" style="17" customWidth="1"/>
    <col min="8" max="8" width="18.5" style="17" customWidth="1"/>
    <col min="9" max="9" width="5.1640625" style="17" customWidth="1"/>
    <col min="10" max="10" width="27.33203125" style="17" customWidth="1"/>
    <col min="11" max="12" width="25" style="17" customWidth="1"/>
    <col min="13" max="13" width="27.83203125" style="17" customWidth="1"/>
    <col min="14" max="14" width="24" style="17" customWidth="1"/>
    <col min="15" max="15" width="40.83203125" style="46" customWidth="1"/>
    <col min="16" max="17" width="10.1640625" style="17" customWidth="1"/>
    <col min="18" max="18" width="12.1640625" style="17" customWidth="1"/>
    <col min="19" max="19" width="11.5" style="17" customWidth="1"/>
    <col min="20" max="23" width="10.1640625" style="17" customWidth="1"/>
    <col min="24" max="24" width="13.1640625" style="17" customWidth="1"/>
    <col min="25" max="25" width="25.33203125" style="17" customWidth="1"/>
    <col min="26" max="26" width="18.83203125" style="17" customWidth="1"/>
    <col min="27" max="27" width="28.1640625" style="17" customWidth="1"/>
    <col min="28" max="28" width="22.33203125" style="17" customWidth="1"/>
    <col min="29" max="29" width="27" style="17" customWidth="1"/>
    <col min="30" max="30" width="26.83203125" style="17" customWidth="1"/>
    <col min="31" max="31" width="22.1640625" style="17" customWidth="1"/>
    <col min="32" max="32" width="24" style="17" customWidth="1"/>
    <col min="33" max="33" width="26.1640625" style="17" customWidth="1"/>
    <col min="34" max="34" width="22" style="17" bestFit="1" customWidth="1"/>
    <col min="35" max="36" width="22.6640625" style="17" customWidth="1"/>
    <col min="37" max="37" width="24.1640625" style="17" customWidth="1"/>
    <col min="38" max="38" width="22.1640625" style="17" customWidth="1"/>
    <col min="39" max="39" width="22.6640625" style="17" customWidth="1"/>
    <col min="40" max="40" width="18.83203125" style="17" customWidth="1"/>
    <col min="41" max="41" width="27.33203125" style="17" customWidth="1"/>
    <col min="42" max="42" width="26.83203125" style="17" customWidth="1"/>
    <col min="43" max="43" width="24.6640625" style="17" customWidth="1"/>
    <col min="44" max="44" width="25.33203125" style="17" customWidth="1"/>
    <col min="45" max="45" width="25.6640625" style="17" customWidth="1"/>
    <col min="46" max="46" width="27.5" style="17" customWidth="1"/>
    <col min="47" max="47" width="34.83203125" style="17" customWidth="1"/>
    <col min="48" max="48" width="34.5" style="17" customWidth="1"/>
    <col min="49" max="49" width="22.83203125" style="17" customWidth="1"/>
    <col min="50" max="51" width="19.5" style="17" customWidth="1"/>
    <col min="52" max="52" width="17.5" style="17" customWidth="1"/>
    <col min="53" max="53" width="20" style="17" customWidth="1"/>
    <col min="54" max="54" width="28.6640625" style="17" customWidth="1"/>
    <col min="55" max="55" width="24.33203125" style="17" customWidth="1"/>
    <col min="56" max="56" width="28" style="17" customWidth="1"/>
    <col min="57" max="57" width="20.83203125" style="68" customWidth="1"/>
    <col min="58" max="58" width="27.1640625" style="17" customWidth="1"/>
    <col min="59" max="59" width="29.5" style="17" customWidth="1"/>
    <col min="60" max="60" width="24.83203125" style="17" customWidth="1"/>
    <col min="61" max="61" width="28.33203125" style="17" customWidth="1"/>
    <col min="62" max="62" width="15.1640625" style="17" customWidth="1"/>
    <col min="63" max="63" width="27.5" style="17" customWidth="1"/>
    <col min="64" max="64" width="30.1640625" style="17" customWidth="1"/>
    <col min="65" max="65" width="26" style="17" customWidth="1"/>
    <col min="66" max="68" width="20.1640625" style="17" customWidth="1"/>
    <col min="69" max="69" width="8.83203125" style="17" customWidth="1"/>
    <col min="70" max="70" width="28.6640625" style="17" customWidth="1"/>
    <col min="71" max="71" width="24.83203125" style="17" customWidth="1"/>
    <col min="72" max="72" width="8.83203125" style="17" customWidth="1"/>
    <col min="73" max="73" width="28.6640625" style="17" customWidth="1"/>
    <col min="74" max="74" width="8.83203125" style="17" customWidth="1"/>
    <col min="75" max="75" width="36.1640625" style="17" customWidth="1"/>
    <col min="76" max="76" width="11.83203125" style="17"/>
    <col min="77" max="77" width="12" style="17" customWidth="1"/>
    <col min="78" max="78" width="8.83203125" style="17" customWidth="1"/>
    <col min="79" max="79" width="40" style="17" customWidth="1"/>
    <col min="80" max="1030" width="9.332031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8.75" x14ac:dyDescent="0.2">
      <c r="A3" s="364" t="s">
        <v>359</v>
      </c>
      <c r="B3" s="365"/>
      <c r="C3" s="364" t="s">
        <v>360</v>
      </c>
      <c r="D3" s="364" t="s">
        <v>361</v>
      </c>
      <c r="E3" s="364" t="s">
        <v>362</v>
      </c>
      <c r="F3" s="364" t="s">
        <v>363</v>
      </c>
      <c r="G3" s="361" t="s">
        <v>720</v>
      </c>
      <c r="H3" s="360" t="s">
        <v>721</v>
      </c>
      <c r="I3" s="366"/>
      <c r="J3" s="360" t="s">
        <v>722</v>
      </c>
      <c r="K3" s="362" t="s">
        <v>364</v>
      </c>
      <c r="L3" s="360" t="s">
        <v>723</v>
      </c>
      <c r="M3" s="81" t="s">
        <v>724</v>
      </c>
      <c r="N3" s="81" t="s">
        <v>725</v>
      </c>
      <c r="O3" s="372" t="s">
        <v>762</v>
      </c>
      <c r="P3" s="364" t="s">
        <v>365</v>
      </c>
      <c r="Q3" s="364" t="s">
        <v>366</v>
      </c>
      <c r="R3" s="364" t="s">
        <v>367</v>
      </c>
      <c r="S3" s="364" t="s">
        <v>368</v>
      </c>
      <c r="T3" s="364" t="s">
        <v>369</v>
      </c>
      <c r="U3" s="364" t="s">
        <v>370</v>
      </c>
      <c r="V3" s="364" t="s">
        <v>371</v>
      </c>
      <c r="W3" s="364" t="s">
        <v>372</v>
      </c>
      <c r="X3" s="361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32,02%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45,09%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68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1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69"/>
      <c r="BR3" s="361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1" t="str">
        <f ca="1">"Vanaf 1/2024 gedeglobaliseerde patronale bijdrage fonds asbest " &amp; TEXT(bijdrage256,"0,00") &amp; "%" &amp;
" (tot 4/2023 in globale bijdragevoet)"</f>
        <v>Vanaf 1/2024 gedeglobaliseerde patronale bijdrage fonds asbest 0,00% (tot 4/2023 in globale bijdragevoet)</v>
      </c>
      <c r="BT3" s="369"/>
      <c r="BU3" s="361" t="s">
        <v>688</v>
      </c>
      <c r="BV3" s="369"/>
      <c r="BW3" s="373" t="s">
        <v>761</v>
      </c>
      <c r="BX3" s="364" t="s">
        <v>380</v>
      </c>
      <c r="BY3" s="364" t="s">
        <v>381</v>
      </c>
      <c r="BZ3" s="371"/>
      <c r="CA3" s="363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45931</v>
      </c>
      <c r="D4" s="21">
        <f>Ident!F4-C4+1-(INT((CHOOSE(WEEKDAY(C4),0,1,2,3,4,5,6)+(Ident!F4-C4+1))/7))-(INT((CHOOSE(WEEKDAY(C4),6,0,1,2,3,4,5)+(Ident!F4-C4+1))/7))</f>
        <v>-32807</v>
      </c>
      <c r="E4" s="21">
        <f>Kal!B$13-C4+1-(INT((CHOOSE(WEEKDAY(C4),0,1,2,3,4,5,6)+(Kal!B$13-C4+1))/7))-(INT((CHOOSE(WEEKDAY(C4),6,0,1,2,3,4,5)+(Kal!B$13-C4+1))/7))</f>
        <v>66</v>
      </c>
      <c r="F4" s="21">
        <f>Ident!F4-Kal!A$11+1-(INT((CHOOSE(WEEKDAY(Kal!A$11),0,1,2,3,4,5,6)+(Ident!F4-Kal!A$11+1))/7))-(INT((CHOOSE(WEEKDAY(Kal!A$11),6,0,1,2,3,4,5)+(Ident!F4-Kal!A$11+1))/7))</f>
        <v>-32807</v>
      </c>
      <c r="G4" s="21">
        <f>IF(AND(Ident!E4&lt;&gt;0,Ident!F4&lt;&gt;0),D4,IF(AND(Ident!E4&lt;&gt;0,Ident!F4=0),E4,IF(AND(Ident!E4=0,Ident!F4&lt;&gt;0),F4,ad5kw)))</f>
        <v>66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45931</v>
      </c>
      <c r="D5" s="21">
        <f>Ident!F5-C5+1-(INT((CHOOSE(WEEKDAY(C5),0,1,2,3,4,5,6)+(Ident!F5-C5+1))/7))-(INT((CHOOSE(WEEKDAY(C5),6,0,1,2,3,4,5)+(Ident!F5-C5+1))/7))</f>
        <v>-32807</v>
      </c>
      <c r="E5" s="21">
        <f>Kal!B$13-C5+1-(INT((CHOOSE(WEEKDAY(C5),0,1,2,3,4,5,6)+(Kal!B$13-C5+1))/7))-(INT((CHOOSE(WEEKDAY(C5),6,0,1,2,3,4,5)+(Kal!B$13-C5+1))/7))</f>
        <v>66</v>
      </c>
      <c r="F5" s="21">
        <f>Ident!F5-Kal!A$11+1-(INT((CHOOSE(WEEKDAY(Kal!A$11),0,1,2,3,4,5,6)+(Ident!F5-Kal!A$11+1))/7))-(INT((CHOOSE(WEEKDAY(Kal!A$11),6,0,1,2,3,4,5)+(Ident!F5-Kal!A$11+1))/7))</f>
        <v>-32807</v>
      </c>
      <c r="G5" s="21">
        <f>IF(AND(Ident!E5&lt;&gt;0,Ident!F5&lt;&gt;0),D5,IF(AND(Ident!E5&lt;&gt;0,Ident!F5=0),E5,IF(AND(Ident!E5=0,Ident!F5&lt;&gt;0),F5,ad5kw)))</f>
        <v>66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45931</v>
      </c>
      <c r="D6" s="21">
        <f>Ident!F6-C6+1-(INT((CHOOSE(WEEKDAY(C6),0,1,2,3,4,5,6)+(Ident!F6-C6+1))/7))-(INT((CHOOSE(WEEKDAY(C6),6,0,1,2,3,4,5)+(Ident!F6-C6+1))/7))</f>
        <v>-32807</v>
      </c>
      <c r="E6" s="21">
        <f>Kal!B$13-C6+1-(INT((CHOOSE(WEEKDAY(C6),0,1,2,3,4,5,6)+(Kal!B$13-C6+1))/7))-(INT((CHOOSE(WEEKDAY(C6),6,0,1,2,3,4,5)+(Kal!B$13-C6+1))/7))</f>
        <v>66</v>
      </c>
      <c r="F6" s="21">
        <f>Ident!F6-Kal!A$11+1-(INT((CHOOSE(WEEKDAY(Kal!A$11),0,1,2,3,4,5,6)+(Ident!F6-Kal!A$11+1))/7))-(INT((CHOOSE(WEEKDAY(Kal!A$11),6,0,1,2,3,4,5)+(Ident!F6-Kal!A$11+1))/7))</f>
        <v>-32807</v>
      </c>
      <c r="G6" s="21">
        <f>IF(AND(Ident!E6&lt;&gt;0,Ident!F6&lt;&gt;0),D6,IF(AND(Ident!E6&lt;&gt;0,Ident!F6=0),E6,IF(AND(Ident!E6=0,Ident!F6&lt;&gt;0),F6,ad5kw)))</f>
        <v>66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45931</v>
      </c>
      <c r="D7" s="21">
        <f>Ident!F7-C7+1-(INT((CHOOSE(WEEKDAY(C7),0,1,2,3,4,5,6)+(Ident!F7-C7+1))/7))-(INT((CHOOSE(WEEKDAY(C7),6,0,1,2,3,4,5)+(Ident!F7-C7+1))/7))</f>
        <v>-32807</v>
      </c>
      <c r="E7" s="21">
        <f>Kal!B$13-C7+1-(INT((CHOOSE(WEEKDAY(C7),0,1,2,3,4,5,6)+(Kal!B$13-C7+1))/7))-(INT((CHOOSE(WEEKDAY(C7),6,0,1,2,3,4,5)+(Kal!B$13-C7+1))/7))</f>
        <v>66</v>
      </c>
      <c r="F7" s="21">
        <f>Ident!F7-Kal!A$11+1-(INT((CHOOSE(WEEKDAY(Kal!A$11),0,1,2,3,4,5,6)+(Ident!F7-Kal!A$11+1))/7))-(INT((CHOOSE(WEEKDAY(Kal!A$11),6,0,1,2,3,4,5)+(Ident!F7-Kal!A$11+1))/7))</f>
        <v>-32807</v>
      </c>
      <c r="G7" s="21">
        <f>IF(AND(Ident!E7&lt;&gt;0,Ident!F7&lt;&gt;0),D7,IF(AND(Ident!E7&lt;&gt;0,Ident!F7=0),E7,IF(AND(Ident!E7=0,Ident!F7&lt;&gt;0),F7,ad5kw)))</f>
        <v>66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45931</v>
      </c>
      <c r="D8" s="21">
        <f>Ident!F8-C8+1-(INT((CHOOSE(WEEKDAY(C8),0,1,2,3,4,5,6)+(Ident!F8-C8+1))/7))-(INT((CHOOSE(WEEKDAY(C8),6,0,1,2,3,4,5)+(Ident!F8-C8+1))/7))</f>
        <v>-32807</v>
      </c>
      <c r="E8" s="21">
        <f>Kal!B$13-C8+1-(INT((CHOOSE(WEEKDAY(C8),0,1,2,3,4,5,6)+(Kal!B$13-C8+1))/7))-(INT((CHOOSE(WEEKDAY(C8),6,0,1,2,3,4,5)+(Kal!B$13-C8+1))/7))</f>
        <v>66</v>
      </c>
      <c r="F8" s="21">
        <f>Ident!F8-Kal!A$11+1-(INT((CHOOSE(WEEKDAY(Kal!A$11),0,1,2,3,4,5,6)+(Ident!F8-Kal!A$11+1))/7))-(INT((CHOOSE(WEEKDAY(Kal!A$11),6,0,1,2,3,4,5)+(Ident!F8-Kal!A$11+1))/7))</f>
        <v>-32807</v>
      </c>
      <c r="G8" s="21">
        <f>IF(AND(Ident!E8&lt;&gt;0,Ident!F8&lt;&gt;0),D8,IF(AND(Ident!E8&lt;&gt;0,Ident!F8=0),E8,IF(AND(Ident!E8=0,Ident!F8&lt;&gt;0),F8,ad5kw)))</f>
        <v>66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45931</v>
      </c>
      <c r="D9" s="21">
        <f>Ident!F9-C9+1-(INT((CHOOSE(WEEKDAY(C9),0,1,2,3,4,5,6)+(Ident!F9-C9+1))/7))-(INT((CHOOSE(WEEKDAY(C9),6,0,1,2,3,4,5)+(Ident!F9-C9+1))/7))</f>
        <v>-32807</v>
      </c>
      <c r="E9" s="21">
        <f>Kal!B$13-C9+1-(INT((CHOOSE(WEEKDAY(C9),0,1,2,3,4,5,6)+(Kal!B$13-C9+1))/7))-(INT((CHOOSE(WEEKDAY(C9),6,0,1,2,3,4,5)+(Kal!B$13-C9+1))/7))</f>
        <v>66</v>
      </c>
      <c r="F9" s="21">
        <f>Ident!F9-Kal!A$11+1-(INT((CHOOSE(WEEKDAY(Kal!A$11),0,1,2,3,4,5,6)+(Ident!F9-Kal!A$11+1))/7))-(INT((CHOOSE(WEEKDAY(Kal!A$11),6,0,1,2,3,4,5)+(Ident!F9-Kal!A$11+1))/7))</f>
        <v>-32807</v>
      </c>
      <c r="G9" s="21">
        <f>IF(AND(Ident!E9&lt;&gt;0,Ident!F9&lt;&gt;0),D9,IF(AND(Ident!E9&lt;&gt;0,Ident!F9=0),E9,IF(AND(Ident!E9=0,Ident!F9&lt;&gt;0),F9,ad5kw)))</f>
        <v>66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45931</v>
      </c>
      <c r="D10" s="21">
        <f>Ident!F10-C10+1-(INT((CHOOSE(WEEKDAY(C10),0,1,2,3,4,5,6)+(Ident!F10-C10+1))/7))-(INT((CHOOSE(WEEKDAY(C10),6,0,1,2,3,4,5)+(Ident!F10-C10+1))/7))</f>
        <v>-32807</v>
      </c>
      <c r="E10" s="21">
        <f>Kal!B$13-C10+1-(INT((CHOOSE(WEEKDAY(C10),0,1,2,3,4,5,6)+(Kal!B$13-C10+1))/7))-(INT((CHOOSE(WEEKDAY(C10),6,0,1,2,3,4,5)+(Kal!B$13-C10+1))/7))</f>
        <v>66</v>
      </c>
      <c r="F10" s="21">
        <f>Ident!F10-Kal!A$11+1-(INT((CHOOSE(WEEKDAY(Kal!A$11),0,1,2,3,4,5,6)+(Ident!F10-Kal!A$11+1))/7))-(INT((CHOOSE(WEEKDAY(Kal!A$11),6,0,1,2,3,4,5)+(Ident!F10-Kal!A$11+1))/7))</f>
        <v>-32807</v>
      </c>
      <c r="G10" s="21">
        <f>IF(AND(Ident!E10&lt;&gt;0,Ident!F10&lt;&gt;0),D10,IF(AND(Ident!E10&lt;&gt;0,Ident!F10=0),E10,IF(AND(Ident!E10=0,Ident!F10&lt;&gt;0),F10,ad5kw)))</f>
        <v>66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45931</v>
      </c>
      <c r="D11" s="21">
        <f>Ident!F11-C11+1-(INT((CHOOSE(WEEKDAY(C11),0,1,2,3,4,5,6)+(Ident!F11-C11+1))/7))-(INT((CHOOSE(WEEKDAY(C11),6,0,1,2,3,4,5)+(Ident!F11-C11+1))/7))</f>
        <v>-32807</v>
      </c>
      <c r="E11" s="21">
        <f>Kal!B$13-C11+1-(INT((CHOOSE(WEEKDAY(C11),0,1,2,3,4,5,6)+(Kal!B$13-C11+1))/7))-(INT((CHOOSE(WEEKDAY(C11),6,0,1,2,3,4,5)+(Kal!B$13-C11+1))/7))</f>
        <v>66</v>
      </c>
      <c r="F11" s="21">
        <f>Ident!F11-Kal!A$11+1-(INT((CHOOSE(WEEKDAY(Kal!A$11),0,1,2,3,4,5,6)+(Ident!F11-Kal!A$11+1))/7))-(INT((CHOOSE(WEEKDAY(Kal!A$11),6,0,1,2,3,4,5)+(Ident!F11-Kal!A$11+1))/7))</f>
        <v>-32807</v>
      </c>
      <c r="G11" s="21">
        <f>IF(AND(Ident!E11&lt;&gt;0,Ident!F11&lt;&gt;0),D11,IF(AND(Ident!E11&lt;&gt;0,Ident!F11=0),E11,IF(AND(Ident!E11=0,Ident!F11&lt;&gt;0),F11,ad5kw)))</f>
        <v>66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45931</v>
      </c>
      <c r="D12" s="21">
        <f>Ident!F12-C12+1-(INT((CHOOSE(WEEKDAY(C12),0,1,2,3,4,5,6)+(Ident!F12-C12+1))/7))-(INT((CHOOSE(WEEKDAY(C12),6,0,1,2,3,4,5)+(Ident!F12-C12+1))/7))</f>
        <v>-32807</v>
      </c>
      <c r="E12" s="21">
        <f>Kal!B$13-C12+1-(INT((CHOOSE(WEEKDAY(C12),0,1,2,3,4,5,6)+(Kal!B$13-C12+1))/7))-(INT((CHOOSE(WEEKDAY(C12),6,0,1,2,3,4,5)+(Kal!B$13-C12+1))/7))</f>
        <v>66</v>
      </c>
      <c r="F12" s="21">
        <f>Ident!F12-Kal!A$11+1-(INT((CHOOSE(WEEKDAY(Kal!A$11),0,1,2,3,4,5,6)+(Ident!F12-Kal!A$11+1))/7))-(INT((CHOOSE(WEEKDAY(Kal!A$11),6,0,1,2,3,4,5)+(Ident!F12-Kal!A$11+1))/7))</f>
        <v>-32807</v>
      </c>
      <c r="G12" s="21">
        <f>IF(AND(Ident!E12&lt;&gt;0,Ident!F12&lt;&gt;0),D12,IF(AND(Ident!E12&lt;&gt;0,Ident!F12=0),E12,IF(AND(Ident!E12=0,Ident!F12&lt;&gt;0),F12,ad5kw)))</f>
        <v>66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45931</v>
      </c>
      <c r="D13" s="21">
        <f>Ident!F13-C13+1-(INT((CHOOSE(WEEKDAY(C13),0,1,2,3,4,5,6)+(Ident!F13-C13+1))/7))-(INT((CHOOSE(WEEKDAY(C13),6,0,1,2,3,4,5)+(Ident!F13-C13+1))/7))</f>
        <v>-32807</v>
      </c>
      <c r="E13" s="21">
        <f>Kal!B$13-C13+1-(INT((CHOOSE(WEEKDAY(C13),0,1,2,3,4,5,6)+(Kal!B$13-C13+1))/7))-(INT((CHOOSE(WEEKDAY(C13),6,0,1,2,3,4,5)+(Kal!B$13-C13+1))/7))</f>
        <v>66</v>
      </c>
      <c r="F13" s="21">
        <f>Ident!F13-Kal!A$11+1-(INT((CHOOSE(WEEKDAY(Kal!A$11),0,1,2,3,4,5,6)+(Ident!F13-Kal!A$11+1))/7))-(INT((CHOOSE(WEEKDAY(Kal!A$11),6,0,1,2,3,4,5)+(Ident!F13-Kal!A$11+1))/7))</f>
        <v>-32807</v>
      </c>
      <c r="G13" s="21">
        <f>IF(AND(Ident!E13&lt;&gt;0,Ident!F13&lt;&gt;0),D13,IF(AND(Ident!E13&lt;&gt;0,Ident!F13=0),E13,IF(AND(Ident!E13=0,Ident!F13&lt;&gt;0),F13,ad5kw)))</f>
        <v>66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45931</v>
      </c>
      <c r="D14" s="21">
        <f>Ident!F14-C14+1-(INT((CHOOSE(WEEKDAY(C14),0,1,2,3,4,5,6)+(Ident!F14-C14+1))/7))-(INT((CHOOSE(WEEKDAY(C14),6,0,1,2,3,4,5)+(Ident!F14-C14+1))/7))</f>
        <v>-32807</v>
      </c>
      <c r="E14" s="21">
        <f>Kal!B$13-C14+1-(INT((CHOOSE(WEEKDAY(C14),0,1,2,3,4,5,6)+(Kal!B$13-C14+1))/7))-(INT((CHOOSE(WEEKDAY(C14),6,0,1,2,3,4,5)+(Kal!B$13-C14+1))/7))</f>
        <v>66</v>
      </c>
      <c r="F14" s="21">
        <f>Ident!F14-Kal!A$11+1-(INT((CHOOSE(WEEKDAY(Kal!A$11),0,1,2,3,4,5,6)+(Ident!F14-Kal!A$11+1))/7))-(INT((CHOOSE(WEEKDAY(Kal!A$11),6,0,1,2,3,4,5)+(Ident!F14-Kal!A$11+1))/7))</f>
        <v>-32807</v>
      </c>
      <c r="G14" s="21">
        <f>IF(AND(Ident!E14&lt;&gt;0,Ident!F14&lt;&gt;0),D14,IF(AND(Ident!E14&lt;&gt;0,Ident!F14=0),E14,IF(AND(Ident!E14=0,Ident!F14&lt;&gt;0),F14,ad5kw)))</f>
        <v>66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45931</v>
      </c>
      <c r="D15" s="21">
        <f>Ident!F15-C15+1-(INT((CHOOSE(WEEKDAY(C15),0,1,2,3,4,5,6)+(Ident!F15-C15+1))/7))-(INT((CHOOSE(WEEKDAY(C15),6,0,1,2,3,4,5)+(Ident!F15-C15+1))/7))</f>
        <v>-32807</v>
      </c>
      <c r="E15" s="21">
        <f>Kal!B$13-C15+1-(INT((CHOOSE(WEEKDAY(C15),0,1,2,3,4,5,6)+(Kal!B$13-C15+1))/7))-(INT((CHOOSE(WEEKDAY(C15),6,0,1,2,3,4,5)+(Kal!B$13-C15+1))/7))</f>
        <v>66</v>
      </c>
      <c r="F15" s="21">
        <f>Ident!F15-Kal!A$11+1-(INT((CHOOSE(WEEKDAY(Kal!A$11),0,1,2,3,4,5,6)+(Ident!F15-Kal!A$11+1))/7))-(INT((CHOOSE(WEEKDAY(Kal!A$11),6,0,1,2,3,4,5)+(Ident!F15-Kal!A$11+1))/7))</f>
        <v>-32807</v>
      </c>
      <c r="G15" s="21">
        <f>IF(AND(Ident!E15&lt;&gt;0,Ident!F15&lt;&gt;0),D15,IF(AND(Ident!E15&lt;&gt;0,Ident!F15=0),E15,IF(AND(Ident!E15=0,Ident!F15&lt;&gt;0),F15,ad5kw)))</f>
        <v>66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45931</v>
      </c>
      <c r="D16" s="21">
        <f>Ident!F16-C16+1-(INT((CHOOSE(WEEKDAY(C16),0,1,2,3,4,5,6)+(Ident!F16-C16+1))/7))-(INT((CHOOSE(WEEKDAY(C16),6,0,1,2,3,4,5)+(Ident!F16-C16+1))/7))</f>
        <v>-32807</v>
      </c>
      <c r="E16" s="21">
        <f>Kal!B$13-C16+1-(INT((CHOOSE(WEEKDAY(C16),0,1,2,3,4,5,6)+(Kal!B$13-C16+1))/7))-(INT((CHOOSE(WEEKDAY(C16),6,0,1,2,3,4,5)+(Kal!B$13-C16+1))/7))</f>
        <v>66</v>
      </c>
      <c r="F16" s="21">
        <f>Ident!F16-Kal!A$11+1-(INT((CHOOSE(WEEKDAY(Kal!A$11),0,1,2,3,4,5,6)+(Ident!F16-Kal!A$11+1))/7))-(INT((CHOOSE(WEEKDAY(Kal!A$11),6,0,1,2,3,4,5)+(Ident!F16-Kal!A$11+1))/7))</f>
        <v>-32807</v>
      </c>
      <c r="G16" s="21">
        <f>IF(AND(Ident!E16&lt;&gt;0,Ident!F16&lt;&gt;0),D16,IF(AND(Ident!E16&lt;&gt;0,Ident!F16=0),E16,IF(AND(Ident!E16=0,Ident!F16&lt;&gt;0),F16,ad5kw)))</f>
        <v>66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45931</v>
      </c>
      <c r="D17" s="21">
        <f>Ident!F17-C17+1-(INT((CHOOSE(WEEKDAY(C17),0,1,2,3,4,5,6)+(Ident!F17-C17+1))/7))-(INT((CHOOSE(WEEKDAY(C17),6,0,1,2,3,4,5)+(Ident!F17-C17+1))/7))</f>
        <v>-32807</v>
      </c>
      <c r="E17" s="21">
        <f>Kal!B$13-C17+1-(INT((CHOOSE(WEEKDAY(C17),0,1,2,3,4,5,6)+(Kal!B$13-C17+1))/7))-(INT((CHOOSE(WEEKDAY(C17),6,0,1,2,3,4,5)+(Kal!B$13-C17+1))/7))</f>
        <v>66</v>
      </c>
      <c r="F17" s="21">
        <f>Ident!F17-Kal!A$11+1-(INT((CHOOSE(WEEKDAY(Kal!A$11),0,1,2,3,4,5,6)+(Ident!F17-Kal!A$11+1))/7))-(INT((CHOOSE(WEEKDAY(Kal!A$11),6,0,1,2,3,4,5)+(Ident!F17-Kal!A$11+1))/7))</f>
        <v>-32807</v>
      </c>
      <c r="G17" s="21">
        <f>IF(AND(Ident!E17&lt;&gt;0,Ident!F17&lt;&gt;0),D17,IF(AND(Ident!E17&lt;&gt;0,Ident!F17=0),E17,IF(AND(Ident!E17=0,Ident!F17&lt;&gt;0),F17,ad5kw)))</f>
        <v>66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45931</v>
      </c>
      <c r="D18" s="21">
        <f>Ident!F18-C18+1-(INT((CHOOSE(WEEKDAY(C18),0,1,2,3,4,5,6)+(Ident!F18-C18+1))/7))-(INT((CHOOSE(WEEKDAY(C18),6,0,1,2,3,4,5)+(Ident!F18-C18+1))/7))</f>
        <v>-32807</v>
      </c>
      <c r="E18" s="21">
        <f>Kal!B$13-C18+1-(INT((CHOOSE(WEEKDAY(C18),0,1,2,3,4,5,6)+(Kal!B$13-C18+1))/7))-(INT((CHOOSE(WEEKDAY(C18),6,0,1,2,3,4,5)+(Kal!B$13-C18+1))/7))</f>
        <v>66</v>
      </c>
      <c r="F18" s="21">
        <f>Ident!F18-Kal!A$11+1-(INT((CHOOSE(WEEKDAY(Kal!A$11),0,1,2,3,4,5,6)+(Ident!F18-Kal!A$11+1))/7))-(INT((CHOOSE(WEEKDAY(Kal!A$11),6,0,1,2,3,4,5)+(Ident!F18-Kal!A$11+1))/7))</f>
        <v>-32807</v>
      </c>
      <c r="G18" s="21">
        <f>IF(AND(Ident!E18&lt;&gt;0,Ident!F18&lt;&gt;0),D18,IF(AND(Ident!E18&lt;&gt;0,Ident!F18=0),E18,IF(AND(Ident!E18=0,Ident!F18&lt;&gt;0),F18,ad5kw)))</f>
        <v>66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45931</v>
      </c>
      <c r="D19" s="21">
        <f>Ident!F19-C19+1-(INT((CHOOSE(WEEKDAY(C19),0,1,2,3,4,5,6)+(Ident!F19-C19+1))/7))-(INT((CHOOSE(WEEKDAY(C19),6,0,1,2,3,4,5)+(Ident!F19-C19+1))/7))</f>
        <v>-32807</v>
      </c>
      <c r="E19" s="21">
        <f>Kal!B$13-C19+1-(INT((CHOOSE(WEEKDAY(C19),0,1,2,3,4,5,6)+(Kal!B$13-C19+1))/7))-(INT((CHOOSE(WEEKDAY(C19),6,0,1,2,3,4,5)+(Kal!B$13-C19+1))/7))</f>
        <v>66</v>
      </c>
      <c r="F19" s="21">
        <f>Ident!F19-Kal!A$11+1-(INT((CHOOSE(WEEKDAY(Kal!A$11),0,1,2,3,4,5,6)+(Ident!F19-Kal!A$11+1))/7))-(INT((CHOOSE(WEEKDAY(Kal!A$11),6,0,1,2,3,4,5)+(Ident!F19-Kal!A$11+1))/7))</f>
        <v>-32807</v>
      </c>
      <c r="G19" s="21">
        <f>IF(AND(Ident!E19&lt;&gt;0,Ident!F19&lt;&gt;0),D19,IF(AND(Ident!E19&lt;&gt;0,Ident!F19=0),E19,IF(AND(Ident!E19=0,Ident!F19&lt;&gt;0),F19,ad5kw)))</f>
        <v>66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45931</v>
      </c>
      <c r="D20" s="21">
        <f>Ident!F20-C20+1-(INT((CHOOSE(WEEKDAY(C20),0,1,2,3,4,5,6)+(Ident!F20-C20+1))/7))-(INT((CHOOSE(WEEKDAY(C20),6,0,1,2,3,4,5)+(Ident!F20-C20+1))/7))</f>
        <v>-32807</v>
      </c>
      <c r="E20" s="21">
        <f>Kal!B$13-C20+1-(INT((CHOOSE(WEEKDAY(C20),0,1,2,3,4,5,6)+(Kal!B$13-C20+1))/7))-(INT((CHOOSE(WEEKDAY(C20),6,0,1,2,3,4,5)+(Kal!B$13-C20+1))/7))</f>
        <v>66</v>
      </c>
      <c r="F20" s="21">
        <f>Ident!F20-Kal!A$11+1-(INT((CHOOSE(WEEKDAY(Kal!A$11),0,1,2,3,4,5,6)+(Ident!F20-Kal!A$11+1))/7))-(INT((CHOOSE(WEEKDAY(Kal!A$11),6,0,1,2,3,4,5)+(Ident!F20-Kal!A$11+1))/7))</f>
        <v>-32807</v>
      </c>
      <c r="G20" s="21">
        <f>IF(AND(Ident!E20&lt;&gt;0,Ident!F20&lt;&gt;0),D20,IF(AND(Ident!E20&lt;&gt;0,Ident!F20=0),E20,IF(AND(Ident!E20=0,Ident!F20&lt;&gt;0),F20,ad5kw)))</f>
        <v>66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45931</v>
      </c>
      <c r="D21" s="21">
        <f>Ident!F21-C21+1-(INT((CHOOSE(WEEKDAY(C21),0,1,2,3,4,5,6)+(Ident!F21-C21+1))/7))-(INT((CHOOSE(WEEKDAY(C21),6,0,1,2,3,4,5)+(Ident!F21-C21+1))/7))</f>
        <v>-32807</v>
      </c>
      <c r="E21" s="21">
        <f>Kal!B$13-C21+1-(INT((CHOOSE(WEEKDAY(C21),0,1,2,3,4,5,6)+(Kal!B$13-C21+1))/7))-(INT((CHOOSE(WEEKDAY(C21),6,0,1,2,3,4,5)+(Kal!B$13-C21+1))/7))</f>
        <v>66</v>
      </c>
      <c r="F21" s="21">
        <f>Ident!F21-Kal!A$11+1-(INT((CHOOSE(WEEKDAY(Kal!A$11),0,1,2,3,4,5,6)+(Ident!F21-Kal!A$11+1))/7))-(INT((CHOOSE(WEEKDAY(Kal!A$11),6,0,1,2,3,4,5)+(Ident!F21-Kal!A$11+1))/7))</f>
        <v>-32807</v>
      </c>
      <c r="G21" s="21">
        <f>IF(AND(Ident!E21&lt;&gt;0,Ident!F21&lt;&gt;0),D21,IF(AND(Ident!E21&lt;&gt;0,Ident!F21=0),E21,IF(AND(Ident!E21=0,Ident!F21&lt;&gt;0),F21,ad5kw)))</f>
        <v>66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45931</v>
      </c>
      <c r="D22" s="21">
        <f>Ident!F22-C22+1-(INT((CHOOSE(WEEKDAY(C22),0,1,2,3,4,5,6)+(Ident!F22-C22+1))/7))-(INT((CHOOSE(WEEKDAY(C22),6,0,1,2,3,4,5)+(Ident!F22-C22+1))/7))</f>
        <v>-32807</v>
      </c>
      <c r="E22" s="21">
        <f>Kal!B$13-C22+1-(INT((CHOOSE(WEEKDAY(C22),0,1,2,3,4,5,6)+(Kal!B$13-C22+1))/7))-(INT((CHOOSE(WEEKDAY(C22),6,0,1,2,3,4,5)+(Kal!B$13-C22+1))/7))</f>
        <v>66</v>
      </c>
      <c r="F22" s="21">
        <f>Ident!F22-Kal!A$11+1-(INT((CHOOSE(WEEKDAY(Kal!A$11),0,1,2,3,4,5,6)+(Ident!F22-Kal!A$11+1))/7))-(INT((CHOOSE(WEEKDAY(Kal!A$11),6,0,1,2,3,4,5)+(Ident!F22-Kal!A$11+1))/7))</f>
        <v>-32807</v>
      </c>
      <c r="G22" s="21">
        <f>IF(AND(Ident!E22&lt;&gt;0,Ident!F22&lt;&gt;0),D22,IF(AND(Ident!E22&lt;&gt;0,Ident!F22=0),E22,IF(AND(Ident!E22=0,Ident!F22&lt;&gt;0),F22,ad5kw)))</f>
        <v>66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45931</v>
      </c>
      <c r="D23" s="21">
        <f>Ident!F23-C23+1-(INT((CHOOSE(WEEKDAY(C23),0,1,2,3,4,5,6)+(Ident!F23-C23+1))/7))-(INT((CHOOSE(WEEKDAY(C23),6,0,1,2,3,4,5)+(Ident!F23-C23+1))/7))</f>
        <v>-32807</v>
      </c>
      <c r="E23" s="21">
        <f>Kal!B$13-C23+1-(INT((CHOOSE(WEEKDAY(C23),0,1,2,3,4,5,6)+(Kal!B$13-C23+1))/7))-(INT((CHOOSE(WEEKDAY(C23),6,0,1,2,3,4,5)+(Kal!B$13-C23+1))/7))</f>
        <v>66</v>
      </c>
      <c r="F23" s="21">
        <f>Ident!F23-Kal!A$11+1-(INT((CHOOSE(WEEKDAY(Kal!A$11),0,1,2,3,4,5,6)+(Ident!F23-Kal!A$11+1))/7))-(INT((CHOOSE(WEEKDAY(Kal!A$11),6,0,1,2,3,4,5)+(Ident!F23-Kal!A$11+1))/7))</f>
        <v>-32807</v>
      </c>
      <c r="G23" s="21">
        <f>IF(AND(Ident!E23&lt;&gt;0,Ident!F23&lt;&gt;0),D23,IF(AND(Ident!E23&lt;&gt;0,Ident!F23=0),E23,IF(AND(Ident!E23=0,Ident!F23&lt;&gt;0),F23,ad5kw)))</f>
        <v>66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45931</v>
      </c>
      <c r="D24" s="21">
        <f>Ident!F24-C24+1-(INT((CHOOSE(WEEKDAY(C24),0,1,2,3,4,5,6)+(Ident!F24-C24+1))/7))-(INT((CHOOSE(WEEKDAY(C24),6,0,1,2,3,4,5)+(Ident!F24-C24+1))/7))</f>
        <v>-32807</v>
      </c>
      <c r="E24" s="21">
        <f>Kal!B$13-C24+1-(INT((CHOOSE(WEEKDAY(C24),0,1,2,3,4,5,6)+(Kal!B$13-C24+1))/7))-(INT((CHOOSE(WEEKDAY(C24),6,0,1,2,3,4,5)+(Kal!B$13-C24+1))/7))</f>
        <v>66</v>
      </c>
      <c r="F24" s="21">
        <f>Ident!F24-Kal!A$11+1-(INT((CHOOSE(WEEKDAY(Kal!A$11),0,1,2,3,4,5,6)+(Ident!F24-Kal!A$11+1))/7))-(INT((CHOOSE(WEEKDAY(Kal!A$11),6,0,1,2,3,4,5)+(Ident!F24-Kal!A$11+1))/7))</f>
        <v>-32807</v>
      </c>
      <c r="G24" s="21">
        <f>IF(AND(Ident!E24&lt;&gt;0,Ident!F24&lt;&gt;0),D24,IF(AND(Ident!E24&lt;&gt;0,Ident!F24=0),E24,IF(AND(Ident!E24=0,Ident!F24&lt;&gt;0),F24,ad5kw)))</f>
        <v>66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45931</v>
      </c>
      <c r="D25" s="21">
        <f>Ident!F25-C25+1-(INT((CHOOSE(WEEKDAY(C25),0,1,2,3,4,5,6)+(Ident!F25-C25+1))/7))-(INT((CHOOSE(WEEKDAY(C25),6,0,1,2,3,4,5)+(Ident!F25-C25+1))/7))</f>
        <v>-32807</v>
      </c>
      <c r="E25" s="21">
        <f>Kal!B$13-C25+1-(INT((CHOOSE(WEEKDAY(C25),0,1,2,3,4,5,6)+(Kal!B$13-C25+1))/7))-(INT((CHOOSE(WEEKDAY(C25),6,0,1,2,3,4,5)+(Kal!B$13-C25+1))/7))</f>
        <v>66</v>
      </c>
      <c r="F25" s="21">
        <f>Ident!F25-Kal!A$11+1-(INT((CHOOSE(WEEKDAY(Kal!A$11),0,1,2,3,4,5,6)+(Ident!F25-Kal!A$11+1))/7))-(INT((CHOOSE(WEEKDAY(Kal!A$11),6,0,1,2,3,4,5)+(Ident!F25-Kal!A$11+1))/7))</f>
        <v>-32807</v>
      </c>
      <c r="G25" s="21">
        <f>IF(AND(Ident!E25&lt;&gt;0,Ident!F25&lt;&gt;0),D25,IF(AND(Ident!E25&lt;&gt;0,Ident!F25=0),E25,IF(AND(Ident!E25=0,Ident!F25&lt;&gt;0),F25,ad5kw)))</f>
        <v>66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45931</v>
      </c>
      <c r="D26" s="21">
        <f>Ident!F26-C26+1-(INT((CHOOSE(WEEKDAY(C26),0,1,2,3,4,5,6)+(Ident!F26-C26+1))/7))-(INT((CHOOSE(WEEKDAY(C26),6,0,1,2,3,4,5)+(Ident!F26-C26+1))/7))</f>
        <v>-32807</v>
      </c>
      <c r="E26" s="21">
        <f>Kal!B$13-C26+1-(INT((CHOOSE(WEEKDAY(C26),0,1,2,3,4,5,6)+(Kal!B$13-C26+1))/7))-(INT((CHOOSE(WEEKDAY(C26),6,0,1,2,3,4,5)+(Kal!B$13-C26+1))/7))</f>
        <v>66</v>
      </c>
      <c r="F26" s="21">
        <f>Ident!F26-Kal!A$11+1-(INT((CHOOSE(WEEKDAY(Kal!A$11),0,1,2,3,4,5,6)+(Ident!F26-Kal!A$11+1))/7))-(INT((CHOOSE(WEEKDAY(Kal!A$11),6,0,1,2,3,4,5)+(Ident!F26-Kal!A$11+1))/7))</f>
        <v>-32807</v>
      </c>
      <c r="G26" s="21">
        <f>IF(AND(Ident!E26&lt;&gt;0,Ident!F26&lt;&gt;0),D26,IF(AND(Ident!E26&lt;&gt;0,Ident!F26=0),E26,IF(AND(Ident!E26=0,Ident!F26&lt;&gt;0),F26,ad5kw)))</f>
        <v>66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45931</v>
      </c>
      <c r="D27" s="21">
        <f>Ident!F27-C27+1-(INT((CHOOSE(WEEKDAY(C27),0,1,2,3,4,5,6)+(Ident!F27-C27+1))/7))-(INT((CHOOSE(WEEKDAY(C27),6,0,1,2,3,4,5)+(Ident!F27-C27+1))/7))</f>
        <v>-32807</v>
      </c>
      <c r="E27" s="21">
        <f>Kal!B$13-C27+1-(INT((CHOOSE(WEEKDAY(C27),0,1,2,3,4,5,6)+(Kal!B$13-C27+1))/7))-(INT((CHOOSE(WEEKDAY(C27),6,0,1,2,3,4,5)+(Kal!B$13-C27+1))/7))</f>
        <v>66</v>
      </c>
      <c r="F27" s="21">
        <f>Ident!F27-Kal!A$11+1-(INT((CHOOSE(WEEKDAY(Kal!A$11),0,1,2,3,4,5,6)+(Ident!F27-Kal!A$11+1))/7))-(INT((CHOOSE(WEEKDAY(Kal!A$11),6,0,1,2,3,4,5)+(Ident!F27-Kal!A$11+1))/7))</f>
        <v>-32807</v>
      </c>
      <c r="G27" s="21">
        <f>IF(AND(Ident!E27&lt;&gt;0,Ident!F27&lt;&gt;0),D27,IF(AND(Ident!E27&lt;&gt;0,Ident!F27=0),E27,IF(AND(Ident!E27=0,Ident!F27&lt;&gt;0),F27,ad5kw)))</f>
        <v>66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45931</v>
      </c>
      <c r="D28" s="21">
        <f>Ident!F28-C28+1-(INT((CHOOSE(WEEKDAY(C28),0,1,2,3,4,5,6)+(Ident!F28-C28+1))/7))-(INT((CHOOSE(WEEKDAY(C28),6,0,1,2,3,4,5)+(Ident!F28-C28+1))/7))</f>
        <v>-32807</v>
      </c>
      <c r="E28" s="21">
        <f>Kal!B$13-C28+1-(INT((CHOOSE(WEEKDAY(C28),0,1,2,3,4,5,6)+(Kal!B$13-C28+1))/7))-(INT((CHOOSE(WEEKDAY(C28),6,0,1,2,3,4,5)+(Kal!B$13-C28+1))/7))</f>
        <v>66</v>
      </c>
      <c r="F28" s="21">
        <f>Ident!F28-Kal!A$11+1-(INT((CHOOSE(WEEKDAY(Kal!A$11),0,1,2,3,4,5,6)+(Ident!F28-Kal!A$11+1))/7))-(INT((CHOOSE(WEEKDAY(Kal!A$11),6,0,1,2,3,4,5)+(Ident!F28-Kal!A$11+1))/7))</f>
        <v>-32807</v>
      </c>
      <c r="G28" s="21">
        <f>IF(AND(Ident!E28&lt;&gt;0,Ident!F28&lt;&gt;0),D28,IF(AND(Ident!E28&lt;&gt;0,Ident!F28=0),E28,IF(AND(Ident!E28=0,Ident!F28&lt;&gt;0),F28,ad5kw)))</f>
        <v>66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45931</v>
      </c>
      <c r="D29" s="21">
        <f>Ident!F29-C29+1-(INT((CHOOSE(WEEKDAY(C29),0,1,2,3,4,5,6)+(Ident!F29-C29+1))/7))-(INT((CHOOSE(WEEKDAY(C29),6,0,1,2,3,4,5)+(Ident!F29-C29+1))/7))</f>
        <v>-32807</v>
      </c>
      <c r="E29" s="21">
        <f>Kal!B$13-C29+1-(INT((CHOOSE(WEEKDAY(C29),0,1,2,3,4,5,6)+(Kal!B$13-C29+1))/7))-(INT((CHOOSE(WEEKDAY(C29),6,0,1,2,3,4,5)+(Kal!B$13-C29+1))/7))</f>
        <v>66</v>
      </c>
      <c r="F29" s="21">
        <f>Ident!F29-Kal!A$11+1-(INT((CHOOSE(WEEKDAY(Kal!A$11),0,1,2,3,4,5,6)+(Ident!F29-Kal!A$11+1))/7))-(INT((CHOOSE(WEEKDAY(Kal!A$11),6,0,1,2,3,4,5)+(Ident!F29-Kal!A$11+1))/7))</f>
        <v>-32807</v>
      </c>
      <c r="G29" s="21">
        <f>IF(AND(Ident!E29&lt;&gt;0,Ident!F29&lt;&gt;0),D29,IF(AND(Ident!E29&lt;&gt;0,Ident!F29=0),E29,IF(AND(Ident!E29=0,Ident!F29&lt;&gt;0),F29,ad5kw)))</f>
        <v>66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45931</v>
      </c>
      <c r="D30" s="21">
        <f>Ident!F30-C30+1-(INT((CHOOSE(WEEKDAY(C30),0,1,2,3,4,5,6)+(Ident!F30-C30+1))/7))-(INT((CHOOSE(WEEKDAY(C30),6,0,1,2,3,4,5)+(Ident!F30-C30+1))/7))</f>
        <v>-32807</v>
      </c>
      <c r="E30" s="21">
        <f>Kal!B$13-C30+1-(INT((CHOOSE(WEEKDAY(C30),0,1,2,3,4,5,6)+(Kal!B$13-C30+1))/7))-(INT((CHOOSE(WEEKDAY(C30),6,0,1,2,3,4,5)+(Kal!B$13-C30+1))/7))</f>
        <v>66</v>
      </c>
      <c r="F30" s="21">
        <f>Ident!F30-Kal!A$11+1-(INT((CHOOSE(WEEKDAY(Kal!A$11),0,1,2,3,4,5,6)+(Ident!F30-Kal!A$11+1))/7))-(INT((CHOOSE(WEEKDAY(Kal!A$11),6,0,1,2,3,4,5)+(Ident!F30-Kal!A$11+1))/7))</f>
        <v>-32807</v>
      </c>
      <c r="G30" s="21">
        <f>IF(AND(Ident!E30&lt;&gt;0,Ident!F30&lt;&gt;0),D30,IF(AND(Ident!E30&lt;&gt;0,Ident!F30=0),E30,IF(AND(Ident!E30=0,Ident!F30&lt;&gt;0),F30,ad5kw)))</f>
        <v>66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45931</v>
      </c>
      <c r="D31" s="21">
        <f>Ident!F31-C31+1-(INT((CHOOSE(WEEKDAY(C31),0,1,2,3,4,5,6)+(Ident!F31-C31+1))/7))-(INT((CHOOSE(WEEKDAY(C31),6,0,1,2,3,4,5)+(Ident!F31-C31+1))/7))</f>
        <v>-32807</v>
      </c>
      <c r="E31" s="21">
        <f>Kal!B$13-C31+1-(INT((CHOOSE(WEEKDAY(C31),0,1,2,3,4,5,6)+(Kal!B$13-C31+1))/7))-(INT((CHOOSE(WEEKDAY(C31),6,0,1,2,3,4,5)+(Kal!B$13-C31+1))/7))</f>
        <v>66</v>
      </c>
      <c r="F31" s="21">
        <f>Ident!F31-Kal!A$11+1-(INT((CHOOSE(WEEKDAY(Kal!A$11),0,1,2,3,4,5,6)+(Ident!F31-Kal!A$11+1))/7))-(INT((CHOOSE(WEEKDAY(Kal!A$11),6,0,1,2,3,4,5)+(Ident!F31-Kal!A$11+1))/7))</f>
        <v>-32807</v>
      </c>
      <c r="G31" s="21">
        <f>IF(AND(Ident!E31&lt;&gt;0,Ident!F31&lt;&gt;0),D31,IF(AND(Ident!E31&lt;&gt;0,Ident!F31=0),E31,IF(AND(Ident!E31=0,Ident!F31&lt;&gt;0),F31,ad5kw)))</f>
        <v>66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45931</v>
      </c>
      <c r="D32" s="21">
        <f>Ident!F32-C32+1-(INT((CHOOSE(WEEKDAY(C32),0,1,2,3,4,5,6)+(Ident!F32-C32+1))/7))-(INT((CHOOSE(WEEKDAY(C32),6,0,1,2,3,4,5)+(Ident!F32-C32+1))/7))</f>
        <v>-32807</v>
      </c>
      <c r="E32" s="21">
        <f>Kal!B$13-C32+1-(INT((CHOOSE(WEEKDAY(C32),0,1,2,3,4,5,6)+(Kal!B$13-C32+1))/7))-(INT((CHOOSE(WEEKDAY(C32),6,0,1,2,3,4,5)+(Kal!B$13-C32+1))/7))</f>
        <v>66</v>
      </c>
      <c r="F32" s="21">
        <f>Ident!F32-Kal!A$11+1-(INT((CHOOSE(WEEKDAY(Kal!A$11),0,1,2,3,4,5,6)+(Ident!F32-Kal!A$11+1))/7))-(INT((CHOOSE(WEEKDAY(Kal!A$11),6,0,1,2,3,4,5)+(Ident!F32-Kal!A$11+1))/7))</f>
        <v>-32807</v>
      </c>
      <c r="G32" s="21">
        <f>IF(AND(Ident!E32&lt;&gt;0,Ident!F32&lt;&gt;0),D32,IF(AND(Ident!E32&lt;&gt;0,Ident!F32=0),E32,IF(AND(Ident!E32=0,Ident!F32&lt;&gt;0),F32,ad5kw)))</f>
        <v>66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45931</v>
      </c>
      <c r="D33" s="21">
        <f>Ident!F33-C33+1-(INT((CHOOSE(WEEKDAY(C33),0,1,2,3,4,5,6)+(Ident!F33-C33+1))/7))-(INT((CHOOSE(WEEKDAY(C33),6,0,1,2,3,4,5)+(Ident!F33-C33+1))/7))</f>
        <v>-32807</v>
      </c>
      <c r="E33" s="21">
        <f>Kal!B$13-C33+1-(INT((CHOOSE(WEEKDAY(C33),0,1,2,3,4,5,6)+(Kal!B$13-C33+1))/7))-(INT((CHOOSE(WEEKDAY(C33),6,0,1,2,3,4,5)+(Kal!B$13-C33+1))/7))</f>
        <v>66</v>
      </c>
      <c r="F33" s="21">
        <f>Ident!F33-Kal!A$11+1-(INT((CHOOSE(WEEKDAY(Kal!A$11),0,1,2,3,4,5,6)+(Ident!F33-Kal!A$11+1))/7))-(INT((CHOOSE(WEEKDAY(Kal!A$11),6,0,1,2,3,4,5)+(Ident!F33-Kal!A$11+1))/7))</f>
        <v>-32807</v>
      </c>
      <c r="G33" s="21">
        <f>IF(AND(Ident!E33&lt;&gt;0,Ident!F33&lt;&gt;0),D33,IF(AND(Ident!E33&lt;&gt;0,Ident!F33=0),E33,IF(AND(Ident!E33=0,Ident!F33&lt;&gt;0),F33,ad5kw)))</f>
        <v>66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45931</v>
      </c>
      <c r="D34" s="21">
        <f>Ident!F34-C34+1-(INT((CHOOSE(WEEKDAY(C34),0,1,2,3,4,5,6)+(Ident!F34-C34+1))/7))-(INT((CHOOSE(WEEKDAY(C34),6,0,1,2,3,4,5)+(Ident!F34-C34+1))/7))</f>
        <v>-32807</v>
      </c>
      <c r="E34" s="21">
        <f>Kal!B$13-C34+1-(INT((CHOOSE(WEEKDAY(C34),0,1,2,3,4,5,6)+(Kal!B$13-C34+1))/7))-(INT((CHOOSE(WEEKDAY(C34),6,0,1,2,3,4,5)+(Kal!B$13-C34+1))/7))</f>
        <v>66</v>
      </c>
      <c r="F34" s="21">
        <f>Ident!F34-Kal!A$11+1-(INT((CHOOSE(WEEKDAY(Kal!A$11),0,1,2,3,4,5,6)+(Ident!F34-Kal!A$11+1))/7))-(INT((CHOOSE(WEEKDAY(Kal!A$11),6,0,1,2,3,4,5)+(Ident!F34-Kal!A$11+1))/7))</f>
        <v>-32807</v>
      </c>
      <c r="G34" s="21">
        <f>IF(AND(Ident!E34&lt;&gt;0,Ident!F34&lt;&gt;0),D34,IF(AND(Ident!E34&lt;&gt;0,Ident!F34=0),E34,IF(AND(Ident!E34=0,Ident!F34&lt;&gt;0),F34,ad5kw)))</f>
        <v>66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45931</v>
      </c>
      <c r="D35" s="21">
        <f>Ident!F35-C35+1-(INT((CHOOSE(WEEKDAY(C35),0,1,2,3,4,5,6)+(Ident!F35-C35+1))/7))-(INT((CHOOSE(WEEKDAY(C35),6,0,1,2,3,4,5)+(Ident!F35-C35+1))/7))</f>
        <v>-32807</v>
      </c>
      <c r="E35" s="21">
        <f>Kal!B$13-C35+1-(INT((CHOOSE(WEEKDAY(C35),0,1,2,3,4,5,6)+(Kal!B$13-C35+1))/7))-(INT((CHOOSE(WEEKDAY(C35),6,0,1,2,3,4,5)+(Kal!B$13-C35+1))/7))</f>
        <v>66</v>
      </c>
      <c r="F35" s="21">
        <f>Ident!F35-Kal!A$11+1-(INT((CHOOSE(WEEKDAY(Kal!A$11),0,1,2,3,4,5,6)+(Ident!F35-Kal!A$11+1))/7))-(INT((CHOOSE(WEEKDAY(Kal!A$11),6,0,1,2,3,4,5)+(Ident!F35-Kal!A$11+1))/7))</f>
        <v>-32807</v>
      </c>
      <c r="G35" s="21">
        <f>IF(AND(Ident!E35&lt;&gt;0,Ident!F35&lt;&gt;0),D35,IF(AND(Ident!E35&lt;&gt;0,Ident!F35=0),E35,IF(AND(Ident!E35=0,Ident!F35&lt;&gt;0),F35,ad5kw)))</f>
        <v>66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45931</v>
      </c>
      <c r="D36" s="21">
        <f>Ident!F36-C36+1-(INT((CHOOSE(WEEKDAY(C36),0,1,2,3,4,5,6)+(Ident!F36-C36+1))/7))-(INT((CHOOSE(WEEKDAY(C36),6,0,1,2,3,4,5)+(Ident!F36-C36+1))/7))</f>
        <v>-32807</v>
      </c>
      <c r="E36" s="21">
        <f>Kal!B$13-C36+1-(INT((CHOOSE(WEEKDAY(C36),0,1,2,3,4,5,6)+(Kal!B$13-C36+1))/7))-(INT((CHOOSE(WEEKDAY(C36),6,0,1,2,3,4,5)+(Kal!B$13-C36+1))/7))</f>
        <v>66</v>
      </c>
      <c r="F36" s="21">
        <f>Ident!F36-Kal!A$11+1-(INT((CHOOSE(WEEKDAY(Kal!A$11),0,1,2,3,4,5,6)+(Ident!F36-Kal!A$11+1))/7))-(INT((CHOOSE(WEEKDAY(Kal!A$11),6,0,1,2,3,4,5)+(Ident!F36-Kal!A$11+1))/7))</f>
        <v>-32807</v>
      </c>
      <c r="G36" s="21">
        <f>IF(AND(Ident!E36&lt;&gt;0,Ident!F36&lt;&gt;0),D36,IF(AND(Ident!E36&lt;&gt;0,Ident!F36=0),E36,IF(AND(Ident!E36=0,Ident!F36&lt;&gt;0),F36,ad5kw)))</f>
        <v>66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45931</v>
      </c>
      <c r="D37" s="21">
        <f>Ident!F37-C37+1-(INT((CHOOSE(WEEKDAY(C37),0,1,2,3,4,5,6)+(Ident!F37-C37+1))/7))-(INT((CHOOSE(WEEKDAY(C37),6,0,1,2,3,4,5)+(Ident!F37-C37+1))/7))</f>
        <v>-32807</v>
      </c>
      <c r="E37" s="21">
        <f>Kal!B$13-C37+1-(INT((CHOOSE(WEEKDAY(C37),0,1,2,3,4,5,6)+(Kal!B$13-C37+1))/7))-(INT((CHOOSE(WEEKDAY(C37),6,0,1,2,3,4,5)+(Kal!B$13-C37+1))/7))</f>
        <v>66</v>
      </c>
      <c r="F37" s="21">
        <f>Ident!F37-Kal!A$11+1-(INT((CHOOSE(WEEKDAY(Kal!A$11),0,1,2,3,4,5,6)+(Ident!F37-Kal!A$11+1))/7))-(INT((CHOOSE(WEEKDAY(Kal!A$11),6,0,1,2,3,4,5)+(Ident!F37-Kal!A$11+1))/7))</f>
        <v>-32807</v>
      </c>
      <c r="G37" s="21">
        <f>IF(AND(Ident!E37&lt;&gt;0,Ident!F37&lt;&gt;0),D37,IF(AND(Ident!E37&lt;&gt;0,Ident!F37=0),E37,IF(AND(Ident!E37=0,Ident!F37&lt;&gt;0),F37,ad5kw)))</f>
        <v>66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45931</v>
      </c>
      <c r="D38" s="21">
        <f>Ident!F38-C38+1-(INT((CHOOSE(WEEKDAY(C38),0,1,2,3,4,5,6)+(Ident!F38-C38+1))/7))-(INT((CHOOSE(WEEKDAY(C38),6,0,1,2,3,4,5)+(Ident!F38-C38+1))/7))</f>
        <v>-32807</v>
      </c>
      <c r="E38" s="21">
        <f>Kal!B$13-C38+1-(INT((CHOOSE(WEEKDAY(C38),0,1,2,3,4,5,6)+(Kal!B$13-C38+1))/7))-(INT((CHOOSE(WEEKDAY(C38),6,0,1,2,3,4,5)+(Kal!B$13-C38+1))/7))</f>
        <v>66</v>
      </c>
      <c r="F38" s="21">
        <f>Ident!F38-Kal!A$11+1-(INT((CHOOSE(WEEKDAY(Kal!A$11),0,1,2,3,4,5,6)+(Ident!F38-Kal!A$11+1))/7))-(INT((CHOOSE(WEEKDAY(Kal!A$11),6,0,1,2,3,4,5)+(Ident!F38-Kal!A$11+1))/7))</f>
        <v>-32807</v>
      </c>
      <c r="G38" s="21">
        <f>IF(AND(Ident!E38&lt;&gt;0,Ident!F38&lt;&gt;0),D38,IF(AND(Ident!E38&lt;&gt;0,Ident!F38=0),E38,IF(AND(Ident!E38=0,Ident!F38&lt;&gt;0),F38,ad5kw)))</f>
        <v>66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45931</v>
      </c>
      <c r="D39" s="21">
        <f>Ident!F39-C39+1-(INT((CHOOSE(WEEKDAY(C39),0,1,2,3,4,5,6)+(Ident!F39-C39+1))/7))-(INT((CHOOSE(WEEKDAY(C39),6,0,1,2,3,4,5)+(Ident!F39-C39+1))/7))</f>
        <v>-32807</v>
      </c>
      <c r="E39" s="21">
        <f>Kal!B$13-C39+1-(INT((CHOOSE(WEEKDAY(C39),0,1,2,3,4,5,6)+(Kal!B$13-C39+1))/7))-(INT((CHOOSE(WEEKDAY(C39),6,0,1,2,3,4,5)+(Kal!B$13-C39+1))/7))</f>
        <v>66</v>
      </c>
      <c r="F39" s="21">
        <f>Ident!F39-Kal!A$11+1-(INT((CHOOSE(WEEKDAY(Kal!A$11),0,1,2,3,4,5,6)+(Ident!F39-Kal!A$11+1))/7))-(INT((CHOOSE(WEEKDAY(Kal!A$11),6,0,1,2,3,4,5)+(Ident!F39-Kal!A$11+1))/7))</f>
        <v>-32807</v>
      </c>
      <c r="G39" s="21">
        <f>IF(AND(Ident!E39&lt;&gt;0,Ident!F39&lt;&gt;0),D39,IF(AND(Ident!E39&lt;&gt;0,Ident!F39=0),E39,IF(AND(Ident!E39=0,Ident!F39&lt;&gt;0),F39,ad5kw)))</f>
        <v>66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45931</v>
      </c>
      <c r="D40" s="21">
        <f>Ident!F40-C40+1-(INT((CHOOSE(WEEKDAY(C40),0,1,2,3,4,5,6)+(Ident!F40-C40+1))/7))-(INT((CHOOSE(WEEKDAY(C40),6,0,1,2,3,4,5)+(Ident!F40-C40+1))/7))</f>
        <v>-32807</v>
      </c>
      <c r="E40" s="21">
        <f>Kal!B$13-C40+1-(INT((CHOOSE(WEEKDAY(C40),0,1,2,3,4,5,6)+(Kal!B$13-C40+1))/7))-(INT((CHOOSE(WEEKDAY(C40),6,0,1,2,3,4,5)+(Kal!B$13-C40+1))/7))</f>
        <v>66</v>
      </c>
      <c r="F40" s="21">
        <f>Ident!F40-Kal!A$11+1-(INT((CHOOSE(WEEKDAY(Kal!A$11),0,1,2,3,4,5,6)+(Ident!F40-Kal!A$11+1))/7))-(INT((CHOOSE(WEEKDAY(Kal!A$11),6,0,1,2,3,4,5)+(Ident!F40-Kal!A$11+1))/7))</f>
        <v>-32807</v>
      </c>
      <c r="G40" s="21">
        <f>IF(AND(Ident!E40&lt;&gt;0,Ident!F40&lt;&gt;0),D40,IF(AND(Ident!E40&lt;&gt;0,Ident!F40=0),E40,IF(AND(Ident!E40=0,Ident!F40&lt;&gt;0),F40,ad5kw)))</f>
        <v>66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45931</v>
      </c>
      <c r="D41" s="21">
        <f>Ident!F41-C41+1-(INT((CHOOSE(WEEKDAY(C41),0,1,2,3,4,5,6)+(Ident!F41-C41+1))/7))-(INT((CHOOSE(WEEKDAY(C41),6,0,1,2,3,4,5)+(Ident!F41-C41+1))/7))</f>
        <v>-32807</v>
      </c>
      <c r="E41" s="21">
        <f>Kal!B$13-C41+1-(INT((CHOOSE(WEEKDAY(C41),0,1,2,3,4,5,6)+(Kal!B$13-C41+1))/7))-(INT((CHOOSE(WEEKDAY(C41),6,0,1,2,3,4,5)+(Kal!B$13-C41+1))/7))</f>
        <v>66</v>
      </c>
      <c r="F41" s="21">
        <f>Ident!F41-Kal!A$11+1-(INT((CHOOSE(WEEKDAY(Kal!A$11),0,1,2,3,4,5,6)+(Ident!F41-Kal!A$11+1))/7))-(INT((CHOOSE(WEEKDAY(Kal!A$11),6,0,1,2,3,4,5)+(Ident!F41-Kal!A$11+1))/7))</f>
        <v>-32807</v>
      </c>
      <c r="G41" s="21">
        <f>IF(AND(Ident!E41&lt;&gt;0,Ident!F41&lt;&gt;0),D41,IF(AND(Ident!E41&lt;&gt;0,Ident!F41=0),E41,IF(AND(Ident!E41=0,Ident!F41&lt;&gt;0),F41,ad5kw)))</f>
        <v>66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45931</v>
      </c>
      <c r="D42" s="21">
        <f>Ident!F42-C42+1-(INT((CHOOSE(WEEKDAY(C42),0,1,2,3,4,5,6)+(Ident!F42-C42+1))/7))-(INT((CHOOSE(WEEKDAY(C42),6,0,1,2,3,4,5)+(Ident!F42-C42+1))/7))</f>
        <v>-32807</v>
      </c>
      <c r="E42" s="21">
        <f>Kal!B$13-C42+1-(INT((CHOOSE(WEEKDAY(C42),0,1,2,3,4,5,6)+(Kal!B$13-C42+1))/7))-(INT((CHOOSE(WEEKDAY(C42),6,0,1,2,3,4,5)+(Kal!B$13-C42+1))/7))</f>
        <v>66</v>
      </c>
      <c r="F42" s="21">
        <f>Ident!F42-Kal!A$11+1-(INT((CHOOSE(WEEKDAY(Kal!A$11),0,1,2,3,4,5,6)+(Ident!F42-Kal!A$11+1))/7))-(INT((CHOOSE(WEEKDAY(Kal!A$11),6,0,1,2,3,4,5)+(Ident!F42-Kal!A$11+1))/7))</f>
        <v>-32807</v>
      </c>
      <c r="G42" s="21">
        <f>IF(AND(Ident!E42&lt;&gt;0,Ident!F42&lt;&gt;0),D42,IF(AND(Ident!E42&lt;&gt;0,Ident!F42=0),E42,IF(AND(Ident!E42=0,Ident!F42&lt;&gt;0),F42,ad5kw)))</f>
        <v>66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45931</v>
      </c>
      <c r="D43" s="21">
        <f>Ident!F43-C43+1-(INT((CHOOSE(WEEKDAY(C43),0,1,2,3,4,5,6)+(Ident!F43-C43+1))/7))-(INT((CHOOSE(WEEKDAY(C43),6,0,1,2,3,4,5)+(Ident!F43-C43+1))/7))</f>
        <v>-32807</v>
      </c>
      <c r="E43" s="21">
        <f>Kal!B$13-C43+1-(INT((CHOOSE(WEEKDAY(C43),0,1,2,3,4,5,6)+(Kal!B$13-C43+1))/7))-(INT((CHOOSE(WEEKDAY(C43),6,0,1,2,3,4,5)+(Kal!B$13-C43+1))/7))</f>
        <v>66</v>
      </c>
      <c r="F43" s="21">
        <f>Ident!F43-Kal!A$11+1-(INT((CHOOSE(WEEKDAY(Kal!A$11),0,1,2,3,4,5,6)+(Ident!F43-Kal!A$11+1))/7))-(INT((CHOOSE(WEEKDAY(Kal!A$11),6,0,1,2,3,4,5)+(Ident!F43-Kal!A$11+1))/7))</f>
        <v>-32807</v>
      </c>
      <c r="G43" s="21">
        <f>IF(AND(Ident!E43&lt;&gt;0,Ident!F43&lt;&gt;0),D43,IF(AND(Ident!E43&lt;&gt;0,Ident!F43=0),E43,IF(AND(Ident!E43=0,Ident!F43&lt;&gt;0),F43,ad5kw)))</f>
        <v>66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45931</v>
      </c>
      <c r="D44" s="21">
        <f>Ident!F44-C44+1-(INT((CHOOSE(WEEKDAY(C44),0,1,2,3,4,5,6)+(Ident!F44-C44+1))/7))-(INT((CHOOSE(WEEKDAY(C44),6,0,1,2,3,4,5)+(Ident!F44-C44+1))/7))</f>
        <v>-32807</v>
      </c>
      <c r="E44" s="21">
        <f>Kal!B$13-C44+1-(INT((CHOOSE(WEEKDAY(C44),0,1,2,3,4,5,6)+(Kal!B$13-C44+1))/7))-(INT((CHOOSE(WEEKDAY(C44),6,0,1,2,3,4,5)+(Kal!B$13-C44+1))/7))</f>
        <v>66</v>
      </c>
      <c r="F44" s="21">
        <f>Ident!F44-Kal!A$11+1-(INT((CHOOSE(WEEKDAY(Kal!A$11),0,1,2,3,4,5,6)+(Ident!F44-Kal!A$11+1))/7))-(INT((CHOOSE(WEEKDAY(Kal!A$11),6,0,1,2,3,4,5)+(Ident!F44-Kal!A$11+1))/7))</f>
        <v>-32807</v>
      </c>
      <c r="G44" s="21">
        <f>IF(AND(Ident!E44&lt;&gt;0,Ident!F44&lt;&gt;0),D44,IF(AND(Ident!E44&lt;&gt;0,Ident!F44=0),E44,IF(AND(Ident!E44=0,Ident!F44&lt;&gt;0),F44,ad5kw)))</f>
        <v>66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45931</v>
      </c>
      <c r="D45" s="21">
        <f>Ident!F45-C45+1-(INT((CHOOSE(WEEKDAY(C45),0,1,2,3,4,5,6)+(Ident!F45-C45+1))/7))-(INT((CHOOSE(WEEKDAY(C45),6,0,1,2,3,4,5)+(Ident!F45-C45+1))/7))</f>
        <v>-32807</v>
      </c>
      <c r="E45" s="21">
        <f>Kal!B$13-C45+1-(INT((CHOOSE(WEEKDAY(C45),0,1,2,3,4,5,6)+(Kal!B$13-C45+1))/7))-(INT((CHOOSE(WEEKDAY(C45),6,0,1,2,3,4,5)+(Kal!B$13-C45+1))/7))</f>
        <v>66</v>
      </c>
      <c r="F45" s="21">
        <f>Ident!F45-Kal!A$11+1-(INT((CHOOSE(WEEKDAY(Kal!A$11),0,1,2,3,4,5,6)+(Ident!F45-Kal!A$11+1))/7))-(INT((CHOOSE(WEEKDAY(Kal!A$11),6,0,1,2,3,4,5)+(Ident!F45-Kal!A$11+1))/7))</f>
        <v>-32807</v>
      </c>
      <c r="G45" s="21">
        <f>IF(AND(Ident!E45&lt;&gt;0,Ident!F45&lt;&gt;0),D45,IF(AND(Ident!E45&lt;&gt;0,Ident!F45=0),E45,IF(AND(Ident!E45=0,Ident!F45&lt;&gt;0),F45,ad5kw)))</f>
        <v>66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45931</v>
      </c>
      <c r="D46" s="21">
        <f>Ident!F46-C46+1-(INT((CHOOSE(WEEKDAY(C46),0,1,2,3,4,5,6)+(Ident!F46-C46+1))/7))-(INT((CHOOSE(WEEKDAY(C46),6,0,1,2,3,4,5)+(Ident!F46-C46+1))/7))</f>
        <v>-32807</v>
      </c>
      <c r="E46" s="21">
        <f>Kal!B$13-C46+1-(INT((CHOOSE(WEEKDAY(C46),0,1,2,3,4,5,6)+(Kal!B$13-C46+1))/7))-(INT((CHOOSE(WEEKDAY(C46),6,0,1,2,3,4,5)+(Kal!B$13-C46+1))/7))</f>
        <v>66</v>
      </c>
      <c r="F46" s="21">
        <f>Ident!F46-Kal!A$11+1-(INT((CHOOSE(WEEKDAY(Kal!A$11),0,1,2,3,4,5,6)+(Ident!F46-Kal!A$11+1))/7))-(INT((CHOOSE(WEEKDAY(Kal!A$11),6,0,1,2,3,4,5)+(Ident!F46-Kal!A$11+1))/7))</f>
        <v>-32807</v>
      </c>
      <c r="G46" s="21">
        <f>IF(AND(Ident!E46&lt;&gt;0,Ident!F46&lt;&gt;0),D46,IF(AND(Ident!E46&lt;&gt;0,Ident!F46=0),E46,IF(AND(Ident!E46=0,Ident!F46&lt;&gt;0),F46,ad5kw)))</f>
        <v>66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45931</v>
      </c>
      <c r="D47" s="21">
        <f>Ident!F47-C47+1-(INT((CHOOSE(WEEKDAY(C47),0,1,2,3,4,5,6)+(Ident!F47-C47+1))/7))-(INT((CHOOSE(WEEKDAY(C47),6,0,1,2,3,4,5)+(Ident!F47-C47+1))/7))</f>
        <v>-32807</v>
      </c>
      <c r="E47" s="21">
        <f>Kal!B$13-C47+1-(INT((CHOOSE(WEEKDAY(C47),0,1,2,3,4,5,6)+(Kal!B$13-C47+1))/7))-(INT((CHOOSE(WEEKDAY(C47),6,0,1,2,3,4,5)+(Kal!B$13-C47+1))/7))</f>
        <v>66</v>
      </c>
      <c r="F47" s="21">
        <f>Ident!F47-Kal!A$11+1-(INT((CHOOSE(WEEKDAY(Kal!A$11),0,1,2,3,4,5,6)+(Ident!F47-Kal!A$11+1))/7))-(INT((CHOOSE(WEEKDAY(Kal!A$11),6,0,1,2,3,4,5)+(Ident!F47-Kal!A$11+1))/7))</f>
        <v>-32807</v>
      </c>
      <c r="G47" s="21">
        <f>IF(AND(Ident!E47&lt;&gt;0,Ident!F47&lt;&gt;0),D47,IF(AND(Ident!E47&lt;&gt;0,Ident!F47=0),E47,IF(AND(Ident!E47=0,Ident!F47&lt;&gt;0),F47,ad5kw)))</f>
        <v>66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45931</v>
      </c>
      <c r="D48" s="21">
        <f>Ident!F48-C48+1-(INT((CHOOSE(WEEKDAY(C48),0,1,2,3,4,5,6)+(Ident!F48-C48+1))/7))-(INT((CHOOSE(WEEKDAY(C48),6,0,1,2,3,4,5)+(Ident!F48-C48+1))/7))</f>
        <v>-32807</v>
      </c>
      <c r="E48" s="21">
        <f>Kal!B$13-C48+1-(INT((CHOOSE(WEEKDAY(C48),0,1,2,3,4,5,6)+(Kal!B$13-C48+1))/7))-(INT((CHOOSE(WEEKDAY(C48),6,0,1,2,3,4,5)+(Kal!B$13-C48+1))/7))</f>
        <v>66</v>
      </c>
      <c r="F48" s="21">
        <f>Ident!F48-Kal!A$11+1-(INT((CHOOSE(WEEKDAY(Kal!A$11),0,1,2,3,4,5,6)+(Ident!F48-Kal!A$11+1))/7))-(INT((CHOOSE(WEEKDAY(Kal!A$11),6,0,1,2,3,4,5)+(Ident!F48-Kal!A$11+1))/7))</f>
        <v>-32807</v>
      </c>
      <c r="G48" s="21">
        <f>IF(AND(Ident!E48&lt;&gt;0,Ident!F48&lt;&gt;0),D48,IF(AND(Ident!E48&lt;&gt;0,Ident!F48=0),E48,IF(AND(Ident!E48=0,Ident!F48&lt;&gt;0),F48,ad5kw)))</f>
        <v>66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45931</v>
      </c>
      <c r="D49" s="21">
        <f>Ident!F49-C49+1-(INT((CHOOSE(WEEKDAY(C49),0,1,2,3,4,5,6)+(Ident!F49-C49+1))/7))-(INT((CHOOSE(WEEKDAY(C49),6,0,1,2,3,4,5)+(Ident!F49-C49+1))/7))</f>
        <v>-32807</v>
      </c>
      <c r="E49" s="21">
        <f>Kal!B$13-C49+1-(INT((CHOOSE(WEEKDAY(C49),0,1,2,3,4,5,6)+(Kal!B$13-C49+1))/7))-(INT((CHOOSE(WEEKDAY(C49),6,0,1,2,3,4,5)+(Kal!B$13-C49+1))/7))</f>
        <v>66</v>
      </c>
      <c r="F49" s="21">
        <f>Ident!F49-Kal!A$11+1-(INT((CHOOSE(WEEKDAY(Kal!A$11),0,1,2,3,4,5,6)+(Ident!F49-Kal!A$11+1))/7))-(INT((CHOOSE(WEEKDAY(Kal!A$11),6,0,1,2,3,4,5)+(Ident!F49-Kal!A$11+1))/7))</f>
        <v>-32807</v>
      </c>
      <c r="G49" s="21">
        <f>IF(AND(Ident!E49&lt;&gt;0,Ident!F49&lt;&gt;0),D49,IF(AND(Ident!E49&lt;&gt;0,Ident!F49=0),E49,IF(AND(Ident!E49=0,Ident!F49&lt;&gt;0),F49,ad5kw)))</f>
        <v>66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45931</v>
      </c>
      <c r="D50" s="21">
        <f>Ident!F50-C50+1-(INT((CHOOSE(WEEKDAY(C50),0,1,2,3,4,5,6)+(Ident!F50-C50+1))/7))-(INT((CHOOSE(WEEKDAY(C50),6,0,1,2,3,4,5)+(Ident!F50-C50+1))/7))</f>
        <v>-32807</v>
      </c>
      <c r="E50" s="21">
        <f>Kal!B$13-C50+1-(INT((CHOOSE(WEEKDAY(C50),0,1,2,3,4,5,6)+(Kal!B$13-C50+1))/7))-(INT((CHOOSE(WEEKDAY(C50),6,0,1,2,3,4,5)+(Kal!B$13-C50+1))/7))</f>
        <v>66</v>
      </c>
      <c r="F50" s="21">
        <f>Ident!F50-Kal!A$11+1-(INT((CHOOSE(WEEKDAY(Kal!A$11),0,1,2,3,4,5,6)+(Ident!F50-Kal!A$11+1))/7))-(INT((CHOOSE(WEEKDAY(Kal!A$11),6,0,1,2,3,4,5)+(Ident!F50-Kal!A$11+1))/7))</f>
        <v>-32807</v>
      </c>
      <c r="G50" s="21">
        <f>IF(AND(Ident!E50&lt;&gt;0,Ident!F50&lt;&gt;0),D50,IF(AND(Ident!E50&lt;&gt;0,Ident!F50=0),E50,IF(AND(Ident!E50=0,Ident!F50&lt;&gt;0),F50,ad5kw)))</f>
        <v>66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45931</v>
      </c>
      <c r="D51" s="21">
        <f>Ident!F51-C51+1-(INT((CHOOSE(WEEKDAY(C51),0,1,2,3,4,5,6)+(Ident!F51-C51+1))/7))-(INT((CHOOSE(WEEKDAY(C51),6,0,1,2,3,4,5)+(Ident!F51-C51+1))/7))</f>
        <v>-32807</v>
      </c>
      <c r="E51" s="21">
        <f>Kal!B$13-C51+1-(INT((CHOOSE(WEEKDAY(C51),0,1,2,3,4,5,6)+(Kal!B$13-C51+1))/7))-(INT((CHOOSE(WEEKDAY(C51),6,0,1,2,3,4,5)+(Kal!B$13-C51+1))/7))</f>
        <v>66</v>
      </c>
      <c r="F51" s="21">
        <f>Ident!F51-Kal!A$11+1-(INT((CHOOSE(WEEKDAY(Kal!A$11),0,1,2,3,4,5,6)+(Ident!F51-Kal!A$11+1))/7))-(INT((CHOOSE(WEEKDAY(Kal!A$11),6,0,1,2,3,4,5)+(Ident!F51-Kal!A$11+1))/7))</f>
        <v>-32807</v>
      </c>
      <c r="G51" s="21">
        <f>IF(AND(Ident!E51&lt;&gt;0,Ident!F51&lt;&gt;0),D51,IF(AND(Ident!E51&lt;&gt;0,Ident!F51=0),E51,IF(AND(Ident!E51=0,Ident!F51&lt;&gt;0),F51,ad5kw)))</f>
        <v>66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45931</v>
      </c>
      <c r="D52" s="21">
        <f>Ident!F52-C52+1-(INT((CHOOSE(WEEKDAY(C52),0,1,2,3,4,5,6)+(Ident!F52-C52+1))/7))-(INT((CHOOSE(WEEKDAY(C52),6,0,1,2,3,4,5)+(Ident!F52-C52+1))/7))</f>
        <v>-32807</v>
      </c>
      <c r="E52" s="21">
        <f>Kal!B$13-C52+1-(INT((CHOOSE(WEEKDAY(C52),0,1,2,3,4,5,6)+(Kal!B$13-C52+1))/7))-(INT((CHOOSE(WEEKDAY(C52),6,0,1,2,3,4,5)+(Kal!B$13-C52+1))/7))</f>
        <v>66</v>
      </c>
      <c r="F52" s="21">
        <f>Ident!F52-Kal!A$11+1-(INT((CHOOSE(WEEKDAY(Kal!A$11),0,1,2,3,4,5,6)+(Ident!F52-Kal!A$11+1))/7))-(INT((CHOOSE(WEEKDAY(Kal!A$11),6,0,1,2,3,4,5)+(Ident!F52-Kal!A$11+1))/7))</f>
        <v>-32807</v>
      </c>
      <c r="G52" s="21">
        <f>IF(AND(Ident!E52&lt;&gt;0,Ident!F52&lt;&gt;0),D52,IF(AND(Ident!E52&lt;&gt;0,Ident!F52=0),E52,IF(AND(Ident!E52=0,Ident!F52&lt;&gt;0),F52,ad5kw)))</f>
        <v>66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45931</v>
      </c>
      <c r="D53" s="21">
        <f>Ident!F53-C53+1-(INT((CHOOSE(WEEKDAY(C53),0,1,2,3,4,5,6)+(Ident!F53-C53+1))/7))-(INT((CHOOSE(WEEKDAY(C53),6,0,1,2,3,4,5)+(Ident!F53-C53+1))/7))</f>
        <v>-32807</v>
      </c>
      <c r="E53" s="21">
        <f>Kal!B$13-C53+1-(INT((CHOOSE(WEEKDAY(C53),0,1,2,3,4,5,6)+(Kal!B$13-C53+1))/7))-(INT((CHOOSE(WEEKDAY(C53),6,0,1,2,3,4,5)+(Kal!B$13-C53+1))/7))</f>
        <v>66</v>
      </c>
      <c r="F53" s="21">
        <f>Ident!F53-Kal!A$11+1-(INT((CHOOSE(WEEKDAY(Kal!A$11),0,1,2,3,4,5,6)+(Ident!F53-Kal!A$11+1))/7))-(INT((CHOOSE(WEEKDAY(Kal!A$11),6,0,1,2,3,4,5)+(Ident!F53-Kal!A$11+1))/7))</f>
        <v>-32807</v>
      </c>
      <c r="G53" s="21">
        <f>IF(AND(Ident!E53&lt;&gt;0,Ident!F53&lt;&gt;0),D53,IF(AND(Ident!E53&lt;&gt;0,Ident!F53=0),E53,IF(AND(Ident!E53=0,Ident!F53&lt;&gt;0),F53,ad5kw)))</f>
        <v>66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45931</v>
      </c>
      <c r="D54" s="21">
        <f>Ident!F54-C54+1-(INT((CHOOSE(WEEKDAY(C54),0,1,2,3,4,5,6)+(Ident!F54-C54+1))/7))-(INT((CHOOSE(WEEKDAY(C54),6,0,1,2,3,4,5)+(Ident!F54-C54+1))/7))</f>
        <v>-32807</v>
      </c>
      <c r="E54" s="21">
        <f>Kal!B$13-C54+1-(INT((CHOOSE(WEEKDAY(C54),0,1,2,3,4,5,6)+(Kal!B$13-C54+1))/7))-(INT((CHOOSE(WEEKDAY(C54),6,0,1,2,3,4,5)+(Kal!B$13-C54+1))/7))</f>
        <v>66</v>
      </c>
      <c r="F54" s="21">
        <f>Ident!F54-Kal!A$11+1-(INT((CHOOSE(WEEKDAY(Kal!A$11),0,1,2,3,4,5,6)+(Ident!F54-Kal!A$11+1))/7))-(INT((CHOOSE(WEEKDAY(Kal!A$11),6,0,1,2,3,4,5)+(Ident!F54-Kal!A$11+1))/7))</f>
        <v>-32807</v>
      </c>
      <c r="G54" s="21">
        <f>IF(AND(Ident!E54&lt;&gt;0,Ident!F54&lt;&gt;0),D54,IF(AND(Ident!E54&lt;&gt;0,Ident!F54=0),E54,IF(AND(Ident!E54=0,Ident!F54&lt;&gt;0),F54,ad5kw)))</f>
        <v>66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45931</v>
      </c>
      <c r="D55" s="21">
        <f>Ident!F55-C55+1-(INT((CHOOSE(WEEKDAY(C55),0,1,2,3,4,5,6)+(Ident!F55-C55+1))/7))-(INT((CHOOSE(WEEKDAY(C55),6,0,1,2,3,4,5)+(Ident!F55-C55+1))/7))</f>
        <v>-32807</v>
      </c>
      <c r="E55" s="21">
        <f>Kal!B$13-C55+1-(INT((CHOOSE(WEEKDAY(C55),0,1,2,3,4,5,6)+(Kal!B$13-C55+1))/7))-(INT((CHOOSE(WEEKDAY(C55),6,0,1,2,3,4,5)+(Kal!B$13-C55+1))/7))</f>
        <v>66</v>
      </c>
      <c r="F55" s="21">
        <f>Ident!F55-Kal!A$11+1-(INT((CHOOSE(WEEKDAY(Kal!A$11),0,1,2,3,4,5,6)+(Ident!F55-Kal!A$11+1))/7))-(INT((CHOOSE(WEEKDAY(Kal!A$11),6,0,1,2,3,4,5)+(Ident!F55-Kal!A$11+1))/7))</f>
        <v>-32807</v>
      </c>
      <c r="G55" s="21">
        <f>IF(AND(Ident!E55&lt;&gt;0,Ident!F55&lt;&gt;0),D55,IF(AND(Ident!E55&lt;&gt;0,Ident!F55=0),E55,IF(AND(Ident!E55=0,Ident!F55&lt;&gt;0),F55,ad5kw)))</f>
        <v>66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45931</v>
      </c>
      <c r="D56" s="21">
        <f>Ident!F56-C56+1-(INT((CHOOSE(WEEKDAY(C56),0,1,2,3,4,5,6)+(Ident!F56-C56+1))/7))-(INT((CHOOSE(WEEKDAY(C56),6,0,1,2,3,4,5)+(Ident!F56-C56+1))/7))</f>
        <v>-32807</v>
      </c>
      <c r="E56" s="21">
        <f>Kal!B$13-C56+1-(INT((CHOOSE(WEEKDAY(C56),0,1,2,3,4,5,6)+(Kal!B$13-C56+1))/7))-(INT((CHOOSE(WEEKDAY(C56),6,0,1,2,3,4,5)+(Kal!B$13-C56+1))/7))</f>
        <v>66</v>
      </c>
      <c r="F56" s="21">
        <f>Ident!F56-Kal!A$11+1-(INT((CHOOSE(WEEKDAY(Kal!A$11),0,1,2,3,4,5,6)+(Ident!F56-Kal!A$11+1))/7))-(INT((CHOOSE(WEEKDAY(Kal!A$11),6,0,1,2,3,4,5)+(Ident!F56-Kal!A$11+1))/7))</f>
        <v>-32807</v>
      </c>
      <c r="G56" s="21">
        <f>IF(AND(Ident!E56&lt;&gt;0,Ident!F56&lt;&gt;0),D56,IF(AND(Ident!E56&lt;&gt;0,Ident!F56=0),E56,IF(AND(Ident!E56=0,Ident!F56&lt;&gt;0),F56,ad5kw)))</f>
        <v>66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45931</v>
      </c>
      <c r="D57" s="21">
        <f>Ident!F57-C57+1-(INT((CHOOSE(WEEKDAY(C57),0,1,2,3,4,5,6)+(Ident!F57-C57+1))/7))-(INT((CHOOSE(WEEKDAY(C57),6,0,1,2,3,4,5)+(Ident!F57-C57+1))/7))</f>
        <v>-32807</v>
      </c>
      <c r="E57" s="21">
        <f>Kal!B$13-C57+1-(INT((CHOOSE(WEEKDAY(C57),0,1,2,3,4,5,6)+(Kal!B$13-C57+1))/7))-(INT((CHOOSE(WEEKDAY(C57),6,0,1,2,3,4,5)+(Kal!B$13-C57+1))/7))</f>
        <v>66</v>
      </c>
      <c r="F57" s="21">
        <f>Ident!F57-Kal!A$11+1-(INT((CHOOSE(WEEKDAY(Kal!A$11),0,1,2,3,4,5,6)+(Ident!F57-Kal!A$11+1))/7))-(INT((CHOOSE(WEEKDAY(Kal!A$11),6,0,1,2,3,4,5)+(Ident!F57-Kal!A$11+1))/7))</f>
        <v>-32807</v>
      </c>
      <c r="G57" s="21">
        <f>IF(AND(Ident!E57&lt;&gt;0,Ident!F57&lt;&gt;0),D57,IF(AND(Ident!E57&lt;&gt;0,Ident!F57=0),E57,IF(AND(Ident!E57=0,Ident!F57&lt;&gt;0),F57,ad5kw)))</f>
        <v>66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45931</v>
      </c>
      <c r="D58" s="21">
        <f>Ident!F58-C58+1-(INT((CHOOSE(WEEKDAY(C58),0,1,2,3,4,5,6)+(Ident!F58-C58+1))/7))-(INT((CHOOSE(WEEKDAY(C58),6,0,1,2,3,4,5)+(Ident!F58-C58+1))/7))</f>
        <v>-32807</v>
      </c>
      <c r="E58" s="21">
        <f>Kal!B$13-C58+1-(INT((CHOOSE(WEEKDAY(C58),0,1,2,3,4,5,6)+(Kal!B$13-C58+1))/7))-(INT((CHOOSE(WEEKDAY(C58),6,0,1,2,3,4,5)+(Kal!B$13-C58+1))/7))</f>
        <v>66</v>
      </c>
      <c r="F58" s="21">
        <f>Ident!F58-Kal!A$11+1-(INT((CHOOSE(WEEKDAY(Kal!A$11),0,1,2,3,4,5,6)+(Ident!F58-Kal!A$11+1))/7))-(INT((CHOOSE(WEEKDAY(Kal!A$11),6,0,1,2,3,4,5)+(Ident!F58-Kal!A$11+1))/7))</f>
        <v>-32807</v>
      </c>
      <c r="G58" s="21">
        <f>IF(AND(Ident!E58&lt;&gt;0,Ident!F58&lt;&gt;0),D58,IF(AND(Ident!E58&lt;&gt;0,Ident!F58=0),E58,IF(AND(Ident!E58=0,Ident!F58&lt;&gt;0),F58,ad5kw)))</f>
        <v>66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45931</v>
      </c>
      <c r="D59" s="21">
        <f>Ident!F59-C59+1-(INT((CHOOSE(WEEKDAY(C59),0,1,2,3,4,5,6)+(Ident!F59-C59+1))/7))-(INT((CHOOSE(WEEKDAY(C59),6,0,1,2,3,4,5)+(Ident!F59-C59+1))/7))</f>
        <v>-32807</v>
      </c>
      <c r="E59" s="21">
        <f>Kal!B$13-C59+1-(INT((CHOOSE(WEEKDAY(C59),0,1,2,3,4,5,6)+(Kal!B$13-C59+1))/7))-(INT((CHOOSE(WEEKDAY(C59),6,0,1,2,3,4,5)+(Kal!B$13-C59+1))/7))</f>
        <v>66</v>
      </c>
      <c r="F59" s="21">
        <f>Ident!F59-Kal!A$11+1-(INT((CHOOSE(WEEKDAY(Kal!A$11),0,1,2,3,4,5,6)+(Ident!F59-Kal!A$11+1))/7))-(INT((CHOOSE(WEEKDAY(Kal!A$11),6,0,1,2,3,4,5)+(Ident!F59-Kal!A$11+1))/7))</f>
        <v>-32807</v>
      </c>
      <c r="G59" s="21">
        <f>IF(AND(Ident!E59&lt;&gt;0,Ident!F59&lt;&gt;0),D59,IF(AND(Ident!E59&lt;&gt;0,Ident!F59=0),E59,IF(AND(Ident!E59=0,Ident!F59&lt;&gt;0),F59,ad5kw)))</f>
        <v>66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45931</v>
      </c>
      <c r="D60" s="21">
        <f>Ident!F60-C60+1-(INT((CHOOSE(WEEKDAY(C60),0,1,2,3,4,5,6)+(Ident!F60-C60+1))/7))-(INT((CHOOSE(WEEKDAY(C60),6,0,1,2,3,4,5)+(Ident!F60-C60+1))/7))</f>
        <v>-32807</v>
      </c>
      <c r="E60" s="21">
        <f>Kal!B$13-C60+1-(INT((CHOOSE(WEEKDAY(C60),0,1,2,3,4,5,6)+(Kal!B$13-C60+1))/7))-(INT((CHOOSE(WEEKDAY(C60),6,0,1,2,3,4,5)+(Kal!B$13-C60+1))/7))</f>
        <v>66</v>
      </c>
      <c r="F60" s="21">
        <f>Ident!F60-Kal!A$11+1-(INT((CHOOSE(WEEKDAY(Kal!A$11),0,1,2,3,4,5,6)+(Ident!F60-Kal!A$11+1))/7))-(INT((CHOOSE(WEEKDAY(Kal!A$11),6,0,1,2,3,4,5)+(Ident!F60-Kal!A$11+1))/7))</f>
        <v>-32807</v>
      </c>
      <c r="G60" s="21">
        <f>IF(AND(Ident!E60&lt;&gt;0,Ident!F60&lt;&gt;0),D60,IF(AND(Ident!E60&lt;&gt;0,Ident!F60=0),E60,IF(AND(Ident!E60=0,Ident!F60&lt;&gt;0),F60,ad5kw)))</f>
        <v>66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45931</v>
      </c>
      <c r="D61" s="21">
        <f>Ident!F61-C61+1-(INT((CHOOSE(WEEKDAY(C61),0,1,2,3,4,5,6)+(Ident!F61-C61+1))/7))-(INT((CHOOSE(WEEKDAY(C61),6,0,1,2,3,4,5)+(Ident!F61-C61+1))/7))</f>
        <v>-32807</v>
      </c>
      <c r="E61" s="21">
        <f>Kal!B$13-C61+1-(INT((CHOOSE(WEEKDAY(C61),0,1,2,3,4,5,6)+(Kal!B$13-C61+1))/7))-(INT((CHOOSE(WEEKDAY(C61),6,0,1,2,3,4,5)+(Kal!B$13-C61+1))/7))</f>
        <v>66</v>
      </c>
      <c r="F61" s="21">
        <f>Ident!F61-Kal!A$11+1-(INT((CHOOSE(WEEKDAY(Kal!A$11),0,1,2,3,4,5,6)+(Ident!F61-Kal!A$11+1))/7))-(INT((CHOOSE(WEEKDAY(Kal!A$11),6,0,1,2,3,4,5)+(Ident!F61-Kal!A$11+1))/7))</f>
        <v>-32807</v>
      </c>
      <c r="G61" s="21">
        <f>IF(AND(Ident!E61&lt;&gt;0,Ident!F61&lt;&gt;0),D61,IF(AND(Ident!E61&lt;&gt;0,Ident!F61=0),E61,IF(AND(Ident!E61=0,Ident!F61&lt;&gt;0),F61,ad5kw)))</f>
        <v>66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45931</v>
      </c>
      <c r="D62" s="21">
        <f>Ident!F62-C62+1-(INT((CHOOSE(WEEKDAY(C62),0,1,2,3,4,5,6)+(Ident!F62-C62+1))/7))-(INT((CHOOSE(WEEKDAY(C62),6,0,1,2,3,4,5)+(Ident!F62-C62+1))/7))</f>
        <v>-32807</v>
      </c>
      <c r="E62" s="21">
        <f>Kal!B$13-C62+1-(INT((CHOOSE(WEEKDAY(C62),0,1,2,3,4,5,6)+(Kal!B$13-C62+1))/7))-(INT((CHOOSE(WEEKDAY(C62),6,0,1,2,3,4,5)+(Kal!B$13-C62+1))/7))</f>
        <v>66</v>
      </c>
      <c r="F62" s="21">
        <f>Ident!F62-Kal!A$11+1-(INT((CHOOSE(WEEKDAY(Kal!A$11),0,1,2,3,4,5,6)+(Ident!F62-Kal!A$11+1))/7))-(INT((CHOOSE(WEEKDAY(Kal!A$11),6,0,1,2,3,4,5)+(Ident!F62-Kal!A$11+1))/7))</f>
        <v>-32807</v>
      </c>
      <c r="G62" s="21">
        <f>IF(AND(Ident!E62&lt;&gt;0,Ident!F62&lt;&gt;0),D62,IF(AND(Ident!E62&lt;&gt;0,Ident!F62=0),E62,IF(AND(Ident!E62=0,Ident!F62&lt;&gt;0),F62,ad5kw)))</f>
        <v>66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45931</v>
      </c>
      <c r="D63" s="21">
        <f>Ident!F63-C63+1-(INT((CHOOSE(WEEKDAY(C63),0,1,2,3,4,5,6)+(Ident!F63-C63+1))/7))-(INT((CHOOSE(WEEKDAY(C63),6,0,1,2,3,4,5)+(Ident!F63-C63+1))/7))</f>
        <v>-32807</v>
      </c>
      <c r="E63" s="21">
        <f>Kal!B$13-C63+1-(INT((CHOOSE(WEEKDAY(C63),0,1,2,3,4,5,6)+(Kal!B$13-C63+1))/7))-(INT((CHOOSE(WEEKDAY(C63),6,0,1,2,3,4,5)+(Kal!B$13-C63+1))/7))</f>
        <v>66</v>
      </c>
      <c r="F63" s="21">
        <f>Ident!F63-Kal!A$11+1-(INT((CHOOSE(WEEKDAY(Kal!A$11),0,1,2,3,4,5,6)+(Ident!F63-Kal!A$11+1))/7))-(INT((CHOOSE(WEEKDAY(Kal!A$11),6,0,1,2,3,4,5)+(Ident!F63-Kal!A$11+1))/7))</f>
        <v>-32807</v>
      </c>
      <c r="G63" s="21">
        <f>IF(AND(Ident!E63&lt;&gt;0,Ident!F63&lt;&gt;0),D63,IF(AND(Ident!E63&lt;&gt;0,Ident!F63=0),E63,IF(AND(Ident!E63=0,Ident!F63&lt;&gt;0),F63,ad5kw)))</f>
        <v>66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45931</v>
      </c>
      <c r="D64" s="21">
        <f>Ident!F64-C64+1-(INT((CHOOSE(WEEKDAY(C64),0,1,2,3,4,5,6)+(Ident!F64-C64+1))/7))-(INT((CHOOSE(WEEKDAY(C64),6,0,1,2,3,4,5)+(Ident!F64-C64+1))/7))</f>
        <v>-32807</v>
      </c>
      <c r="E64" s="21">
        <f>Kal!B$13-C64+1-(INT((CHOOSE(WEEKDAY(C64),0,1,2,3,4,5,6)+(Kal!B$13-C64+1))/7))-(INT((CHOOSE(WEEKDAY(C64),6,0,1,2,3,4,5)+(Kal!B$13-C64+1))/7))</f>
        <v>66</v>
      </c>
      <c r="F64" s="21">
        <f>Ident!F64-Kal!A$11+1-(INT((CHOOSE(WEEKDAY(Kal!A$11),0,1,2,3,4,5,6)+(Ident!F64-Kal!A$11+1))/7))-(INT((CHOOSE(WEEKDAY(Kal!A$11),6,0,1,2,3,4,5)+(Ident!F64-Kal!A$11+1))/7))</f>
        <v>-32807</v>
      </c>
      <c r="G64" s="21">
        <f>IF(AND(Ident!E64&lt;&gt;0,Ident!F64&lt;&gt;0),D64,IF(AND(Ident!E64&lt;&gt;0,Ident!F64=0),E64,IF(AND(Ident!E64=0,Ident!F64&lt;&gt;0),F64,ad5kw)))</f>
        <v>66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45931</v>
      </c>
      <c r="D65" s="21">
        <f>Ident!F65-C65+1-(INT((CHOOSE(WEEKDAY(C65),0,1,2,3,4,5,6)+(Ident!F65-C65+1))/7))-(INT((CHOOSE(WEEKDAY(C65),6,0,1,2,3,4,5)+(Ident!F65-C65+1))/7))</f>
        <v>-32807</v>
      </c>
      <c r="E65" s="21">
        <f>Kal!B$13-C65+1-(INT((CHOOSE(WEEKDAY(C65),0,1,2,3,4,5,6)+(Kal!B$13-C65+1))/7))-(INT((CHOOSE(WEEKDAY(C65),6,0,1,2,3,4,5)+(Kal!B$13-C65+1))/7))</f>
        <v>66</v>
      </c>
      <c r="F65" s="21">
        <f>Ident!F65-Kal!A$11+1-(INT((CHOOSE(WEEKDAY(Kal!A$11),0,1,2,3,4,5,6)+(Ident!F65-Kal!A$11+1))/7))-(INT((CHOOSE(WEEKDAY(Kal!A$11),6,0,1,2,3,4,5)+(Ident!F65-Kal!A$11+1))/7))</f>
        <v>-32807</v>
      </c>
      <c r="G65" s="21">
        <f>IF(AND(Ident!E65&lt;&gt;0,Ident!F65&lt;&gt;0),D65,IF(AND(Ident!E65&lt;&gt;0,Ident!F65=0),E65,IF(AND(Ident!E65=0,Ident!F65&lt;&gt;0),F65,ad5kw)))</f>
        <v>66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45931</v>
      </c>
      <c r="D66" s="21">
        <f>Ident!F66-C66+1-(INT((CHOOSE(WEEKDAY(C66),0,1,2,3,4,5,6)+(Ident!F66-C66+1))/7))-(INT((CHOOSE(WEEKDAY(C66),6,0,1,2,3,4,5)+(Ident!F66-C66+1))/7))</f>
        <v>-32807</v>
      </c>
      <c r="E66" s="21">
        <f>Kal!B$13-C66+1-(INT((CHOOSE(WEEKDAY(C66),0,1,2,3,4,5,6)+(Kal!B$13-C66+1))/7))-(INT((CHOOSE(WEEKDAY(C66),6,0,1,2,3,4,5)+(Kal!B$13-C66+1))/7))</f>
        <v>66</v>
      </c>
      <c r="F66" s="21">
        <f>Ident!F66-Kal!A$11+1-(INT((CHOOSE(WEEKDAY(Kal!A$11),0,1,2,3,4,5,6)+(Ident!F66-Kal!A$11+1))/7))-(INT((CHOOSE(WEEKDAY(Kal!A$11),6,0,1,2,3,4,5)+(Ident!F66-Kal!A$11+1))/7))</f>
        <v>-32807</v>
      </c>
      <c r="G66" s="21">
        <f>IF(AND(Ident!E66&lt;&gt;0,Ident!F66&lt;&gt;0),D66,IF(AND(Ident!E66&lt;&gt;0,Ident!F66=0),E66,IF(AND(Ident!E66=0,Ident!F66&lt;&gt;0),F66,ad5kw)))</f>
        <v>66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45931</v>
      </c>
      <c r="D67" s="21">
        <f>Ident!F67-C67+1-(INT((CHOOSE(WEEKDAY(C67),0,1,2,3,4,5,6)+(Ident!F67-C67+1))/7))-(INT((CHOOSE(WEEKDAY(C67),6,0,1,2,3,4,5)+(Ident!F67-C67+1))/7))</f>
        <v>-32807</v>
      </c>
      <c r="E67" s="21">
        <f>Kal!B$13-C67+1-(INT((CHOOSE(WEEKDAY(C67),0,1,2,3,4,5,6)+(Kal!B$13-C67+1))/7))-(INT((CHOOSE(WEEKDAY(C67),6,0,1,2,3,4,5)+(Kal!B$13-C67+1))/7))</f>
        <v>66</v>
      </c>
      <c r="F67" s="21">
        <f>Ident!F67-Kal!A$11+1-(INT((CHOOSE(WEEKDAY(Kal!A$11),0,1,2,3,4,5,6)+(Ident!F67-Kal!A$11+1))/7))-(INT((CHOOSE(WEEKDAY(Kal!A$11),6,0,1,2,3,4,5)+(Ident!F67-Kal!A$11+1))/7))</f>
        <v>-32807</v>
      </c>
      <c r="G67" s="21">
        <f>IF(AND(Ident!E67&lt;&gt;0,Ident!F67&lt;&gt;0),D67,IF(AND(Ident!E67&lt;&gt;0,Ident!F67=0),E67,IF(AND(Ident!E67=0,Ident!F67&lt;&gt;0),F67,ad5kw)))</f>
        <v>66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45931</v>
      </c>
      <c r="D68" s="21">
        <f>Ident!F68-C68+1-(INT((CHOOSE(WEEKDAY(C68),0,1,2,3,4,5,6)+(Ident!F68-C68+1))/7))-(INT((CHOOSE(WEEKDAY(C68),6,0,1,2,3,4,5)+(Ident!F68-C68+1))/7))</f>
        <v>-32807</v>
      </c>
      <c r="E68" s="21">
        <f>Kal!B$13-C68+1-(INT((CHOOSE(WEEKDAY(C68),0,1,2,3,4,5,6)+(Kal!B$13-C68+1))/7))-(INT((CHOOSE(WEEKDAY(C68),6,0,1,2,3,4,5)+(Kal!B$13-C68+1))/7))</f>
        <v>66</v>
      </c>
      <c r="F68" s="21">
        <f>Ident!F68-Kal!A$11+1-(INT((CHOOSE(WEEKDAY(Kal!A$11),0,1,2,3,4,5,6)+(Ident!F68-Kal!A$11+1))/7))-(INT((CHOOSE(WEEKDAY(Kal!A$11),6,0,1,2,3,4,5)+(Ident!F68-Kal!A$11+1))/7))</f>
        <v>-32807</v>
      </c>
      <c r="G68" s="21">
        <f>IF(AND(Ident!E68&lt;&gt;0,Ident!F68&lt;&gt;0),D68,IF(AND(Ident!E68&lt;&gt;0,Ident!F68=0),E68,IF(AND(Ident!E68=0,Ident!F68&lt;&gt;0),F68,ad5kw)))</f>
        <v>66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45931</v>
      </c>
      <c r="D69" s="21">
        <f>Ident!F69-C69+1-(INT((CHOOSE(WEEKDAY(C69),0,1,2,3,4,5,6)+(Ident!F69-C69+1))/7))-(INT((CHOOSE(WEEKDAY(C69),6,0,1,2,3,4,5)+(Ident!F69-C69+1))/7))</f>
        <v>-32807</v>
      </c>
      <c r="E69" s="21">
        <f>Kal!B$13-C69+1-(INT((CHOOSE(WEEKDAY(C69),0,1,2,3,4,5,6)+(Kal!B$13-C69+1))/7))-(INT((CHOOSE(WEEKDAY(C69),6,0,1,2,3,4,5)+(Kal!B$13-C69+1))/7))</f>
        <v>66</v>
      </c>
      <c r="F69" s="21">
        <f>Ident!F69-Kal!A$11+1-(INT((CHOOSE(WEEKDAY(Kal!A$11),0,1,2,3,4,5,6)+(Ident!F69-Kal!A$11+1))/7))-(INT((CHOOSE(WEEKDAY(Kal!A$11),6,0,1,2,3,4,5)+(Ident!F69-Kal!A$11+1))/7))</f>
        <v>-32807</v>
      </c>
      <c r="G69" s="21">
        <f>IF(AND(Ident!E69&lt;&gt;0,Ident!F69&lt;&gt;0),D69,IF(AND(Ident!E69&lt;&gt;0,Ident!F69=0),E69,IF(AND(Ident!E69=0,Ident!F69&lt;&gt;0),F69,ad5kw)))</f>
        <v>66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45931</v>
      </c>
      <c r="D70" s="21">
        <f>Ident!F70-C70+1-(INT((CHOOSE(WEEKDAY(C70),0,1,2,3,4,5,6)+(Ident!F70-C70+1))/7))-(INT((CHOOSE(WEEKDAY(C70),6,0,1,2,3,4,5)+(Ident!F70-C70+1))/7))</f>
        <v>-32807</v>
      </c>
      <c r="E70" s="21">
        <f>Kal!B$13-C70+1-(INT((CHOOSE(WEEKDAY(C70),0,1,2,3,4,5,6)+(Kal!B$13-C70+1))/7))-(INT((CHOOSE(WEEKDAY(C70),6,0,1,2,3,4,5)+(Kal!B$13-C70+1))/7))</f>
        <v>66</v>
      </c>
      <c r="F70" s="21">
        <f>Ident!F70-Kal!A$11+1-(INT((CHOOSE(WEEKDAY(Kal!A$11),0,1,2,3,4,5,6)+(Ident!F70-Kal!A$11+1))/7))-(INT((CHOOSE(WEEKDAY(Kal!A$11),6,0,1,2,3,4,5)+(Ident!F70-Kal!A$11+1))/7))</f>
        <v>-32807</v>
      </c>
      <c r="G70" s="21">
        <f>IF(AND(Ident!E70&lt;&gt;0,Ident!F70&lt;&gt;0),D70,IF(AND(Ident!E70&lt;&gt;0,Ident!F70=0),E70,IF(AND(Ident!E70=0,Ident!F70&lt;&gt;0),F70,ad5kw)))</f>
        <v>66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45931</v>
      </c>
      <c r="D71" s="21">
        <f>Ident!F71-C71+1-(INT((CHOOSE(WEEKDAY(C71),0,1,2,3,4,5,6)+(Ident!F71-C71+1))/7))-(INT((CHOOSE(WEEKDAY(C71),6,0,1,2,3,4,5)+(Ident!F71-C71+1))/7))</f>
        <v>-32807</v>
      </c>
      <c r="E71" s="21">
        <f>Kal!B$13-C71+1-(INT((CHOOSE(WEEKDAY(C71),0,1,2,3,4,5,6)+(Kal!B$13-C71+1))/7))-(INT((CHOOSE(WEEKDAY(C71),6,0,1,2,3,4,5)+(Kal!B$13-C71+1))/7))</f>
        <v>66</v>
      </c>
      <c r="F71" s="21">
        <f>Ident!F71-Kal!A$11+1-(INT((CHOOSE(WEEKDAY(Kal!A$11),0,1,2,3,4,5,6)+(Ident!F71-Kal!A$11+1))/7))-(INT((CHOOSE(WEEKDAY(Kal!A$11),6,0,1,2,3,4,5)+(Ident!F71-Kal!A$11+1))/7))</f>
        <v>-32807</v>
      </c>
      <c r="G71" s="21">
        <f>IF(AND(Ident!E71&lt;&gt;0,Ident!F71&lt;&gt;0),D71,IF(AND(Ident!E71&lt;&gt;0,Ident!F71=0),E71,IF(AND(Ident!E71=0,Ident!F71&lt;&gt;0),F71,ad5kw)))</f>
        <v>66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45931</v>
      </c>
      <c r="D72" s="21">
        <f>Ident!F72-C72+1-(INT((CHOOSE(WEEKDAY(C72),0,1,2,3,4,5,6)+(Ident!F72-C72+1))/7))-(INT((CHOOSE(WEEKDAY(C72),6,0,1,2,3,4,5)+(Ident!F72-C72+1))/7))</f>
        <v>-32807</v>
      </c>
      <c r="E72" s="21">
        <f>Kal!B$13-C72+1-(INT((CHOOSE(WEEKDAY(C72),0,1,2,3,4,5,6)+(Kal!B$13-C72+1))/7))-(INT((CHOOSE(WEEKDAY(C72),6,0,1,2,3,4,5)+(Kal!B$13-C72+1))/7))</f>
        <v>66</v>
      </c>
      <c r="F72" s="21">
        <f>Ident!F72-Kal!A$11+1-(INT((CHOOSE(WEEKDAY(Kal!A$11),0,1,2,3,4,5,6)+(Ident!F72-Kal!A$11+1))/7))-(INT((CHOOSE(WEEKDAY(Kal!A$11),6,0,1,2,3,4,5)+(Ident!F72-Kal!A$11+1))/7))</f>
        <v>-32807</v>
      </c>
      <c r="G72" s="21">
        <f>IF(AND(Ident!E72&lt;&gt;0,Ident!F72&lt;&gt;0),D72,IF(AND(Ident!E72&lt;&gt;0,Ident!F72=0),E72,IF(AND(Ident!E72=0,Ident!F72&lt;&gt;0),F72,ad5kw)))</f>
        <v>66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45931</v>
      </c>
      <c r="D73" s="21">
        <f>Ident!F73-C73+1-(INT((CHOOSE(WEEKDAY(C73),0,1,2,3,4,5,6)+(Ident!F73-C73+1))/7))-(INT((CHOOSE(WEEKDAY(C73),6,0,1,2,3,4,5)+(Ident!F73-C73+1))/7))</f>
        <v>-32807</v>
      </c>
      <c r="E73" s="21">
        <f>Kal!B$13-C73+1-(INT((CHOOSE(WEEKDAY(C73),0,1,2,3,4,5,6)+(Kal!B$13-C73+1))/7))-(INT((CHOOSE(WEEKDAY(C73),6,0,1,2,3,4,5)+(Kal!B$13-C73+1))/7))</f>
        <v>66</v>
      </c>
      <c r="F73" s="21">
        <f>Ident!F73-Kal!A$11+1-(INT((CHOOSE(WEEKDAY(Kal!A$11),0,1,2,3,4,5,6)+(Ident!F73-Kal!A$11+1))/7))-(INT((CHOOSE(WEEKDAY(Kal!A$11),6,0,1,2,3,4,5)+(Ident!F73-Kal!A$11+1))/7))</f>
        <v>-32807</v>
      </c>
      <c r="G73" s="21">
        <f>IF(AND(Ident!E73&lt;&gt;0,Ident!F73&lt;&gt;0),D73,IF(AND(Ident!E73&lt;&gt;0,Ident!F73=0),E73,IF(AND(Ident!E73=0,Ident!F73&lt;&gt;0),F73,ad5kw)))</f>
        <v>66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45931</v>
      </c>
      <c r="D74" s="21">
        <f>Ident!F74-C74+1-(INT((CHOOSE(WEEKDAY(C74),0,1,2,3,4,5,6)+(Ident!F74-C74+1))/7))-(INT((CHOOSE(WEEKDAY(C74),6,0,1,2,3,4,5)+(Ident!F74-C74+1))/7))</f>
        <v>-32807</v>
      </c>
      <c r="E74" s="21">
        <f>Kal!B$13-C74+1-(INT((CHOOSE(WEEKDAY(C74),0,1,2,3,4,5,6)+(Kal!B$13-C74+1))/7))-(INT((CHOOSE(WEEKDAY(C74),6,0,1,2,3,4,5)+(Kal!B$13-C74+1))/7))</f>
        <v>66</v>
      </c>
      <c r="F74" s="21">
        <f>Ident!F74-Kal!A$11+1-(INT((CHOOSE(WEEKDAY(Kal!A$11),0,1,2,3,4,5,6)+(Ident!F74-Kal!A$11+1))/7))-(INT((CHOOSE(WEEKDAY(Kal!A$11),6,0,1,2,3,4,5)+(Ident!F74-Kal!A$11+1))/7))</f>
        <v>-32807</v>
      </c>
      <c r="G74" s="21">
        <f>IF(AND(Ident!E74&lt;&gt;0,Ident!F74&lt;&gt;0),D74,IF(AND(Ident!E74&lt;&gt;0,Ident!F74=0),E74,IF(AND(Ident!E74=0,Ident!F74&lt;&gt;0),F74,ad5kw)))</f>
        <v>66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45931</v>
      </c>
      <c r="D75" s="21">
        <f>Ident!F75-C75+1-(INT((CHOOSE(WEEKDAY(C75),0,1,2,3,4,5,6)+(Ident!F75-C75+1))/7))-(INT((CHOOSE(WEEKDAY(C75),6,0,1,2,3,4,5)+(Ident!F75-C75+1))/7))</f>
        <v>-32807</v>
      </c>
      <c r="E75" s="21">
        <f>Kal!B$13-C75+1-(INT((CHOOSE(WEEKDAY(C75),0,1,2,3,4,5,6)+(Kal!B$13-C75+1))/7))-(INT((CHOOSE(WEEKDAY(C75),6,0,1,2,3,4,5)+(Kal!B$13-C75+1))/7))</f>
        <v>66</v>
      </c>
      <c r="F75" s="21">
        <f>Ident!F75-Kal!A$11+1-(INT((CHOOSE(WEEKDAY(Kal!A$11),0,1,2,3,4,5,6)+(Ident!F75-Kal!A$11+1))/7))-(INT((CHOOSE(WEEKDAY(Kal!A$11),6,0,1,2,3,4,5)+(Ident!F75-Kal!A$11+1))/7))</f>
        <v>-32807</v>
      </c>
      <c r="G75" s="21">
        <f>IF(AND(Ident!E75&lt;&gt;0,Ident!F75&lt;&gt;0),D75,IF(AND(Ident!E75&lt;&gt;0,Ident!F75=0),E75,IF(AND(Ident!E75=0,Ident!F75&lt;&gt;0),F75,ad5kw)))</f>
        <v>66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45931</v>
      </c>
      <c r="D76" s="21">
        <f>Ident!F76-C76+1-(INT((CHOOSE(WEEKDAY(C76),0,1,2,3,4,5,6)+(Ident!F76-C76+1))/7))-(INT((CHOOSE(WEEKDAY(C76),6,0,1,2,3,4,5)+(Ident!F76-C76+1))/7))</f>
        <v>-32807</v>
      </c>
      <c r="E76" s="21">
        <f>Kal!B$13-C76+1-(INT((CHOOSE(WEEKDAY(C76),0,1,2,3,4,5,6)+(Kal!B$13-C76+1))/7))-(INT((CHOOSE(WEEKDAY(C76),6,0,1,2,3,4,5)+(Kal!B$13-C76+1))/7))</f>
        <v>66</v>
      </c>
      <c r="F76" s="21">
        <f>Ident!F76-Kal!A$11+1-(INT((CHOOSE(WEEKDAY(Kal!A$11),0,1,2,3,4,5,6)+(Ident!F76-Kal!A$11+1))/7))-(INT((CHOOSE(WEEKDAY(Kal!A$11),6,0,1,2,3,4,5)+(Ident!F76-Kal!A$11+1))/7))</f>
        <v>-32807</v>
      </c>
      <c r="G76" s="21">
        <f>IF(AND(Ident!E76&lt;&gt;0,Ident!F76&lt;&gt;0),D76,IF(AND(Ident!E76&lt;&gt;0,Ident!F76=0),E76,IF(AND(Ident!E76=0,Ident!F76&lt;&gt;0),F76,ad5kw)))</f>
        <v>66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45931</v>
      </c>
      <c r="D77" s="21">
        <f>Ident!F77-C77+1-(INT((CHOOSE(WEEKDAY(C77),0,1,2,3,4,5,6)+(Ident!F77-C77+1))/7))-(INT((CHOOSE(WEEKDAY(C77),6,0,1,2,3,4,5)+(Ident!F77-C77+1))/7))</f>
        <v>-32807</v>
      </c>
      <c r="E77" s="21">
        <f>Kal!B$13-C77+1-(INT((CHOOSE(WEEKDAY(C77),0,1,2,3,4,5,6)+(Kal!B$13-C77+1))/7))-(INT((CHOOSE(WEEKDAY(C77),6,0,1,2,3,4,5)+(Kal!B$13-C77+1))/7))</f>
        <v>66</v>
      </c>
      <c r="F77" s="21">
        <f>Ident!F77-Kal!A$11+1-(INT((CHOOSE(WEEKDAY(Kal!A$11),0,1,2,3,4,5,6)+(Ident!F77-Kal!A$11+1))/7))-(INT((CHOOSE(WEEKDAY(Kal!A$11),6,0,1,2,3,4,5)+(Ident!F77-Kal!A$11+1))/7))</f>
        <v>-32807</v>
      </c>
      <c r="G77" s="21">
        <f>IF(AND(Ident!E77&lt;&gt;0,Ident!F77&lt;&gt;0),D77,IF(AND(Ident!E77&lt;&gt;0,Ident!F77=0),E77,IF(AND(Ident!E77=0,Ident!F77&lt;&gt;0),F77,ad5kw)))</f>
        <v>66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45931</v>
      </c>
      <c r="D78" s="21">
        <f>Ident!F78-C78+1-(INT((CHOOSE(WEEKDAY(C78),0,1,2,3,4,5,6)+(Ident!F78-C78+1))/7))-(INT((CHOOSE(WEEKDAY(C78),6,0,1,2,3,4,5)+(Ident!F78-C78+1))/7))</f>
        <v>-32807</v>
      </c>
      <c r="E78" s="21">
        <f>Kal!B$13-C78+1-(INT((CHOOSE(WEEKDAY(C78),0,1,2,3,4,5,6)+(Kal!B$13-C78+1))/7))-(INT((CHOOSE(WEEKDAY(C78),6,0,1,2,3,4,5)+(Kal!B$13-C78+1))/7))</f>
        <v>66</v>
      </c>
      <c r="F78" s="21">
        <f>Ident!F78-Kal!A$11+1-(INT((CHOOSE(WEEKDAY(Kal!A$11),0,1,2,3,4,5,6)+(Ident!F78-Kal!A$11+1))/7))-(INT((CHOOSE(WEEKDAY(Kal!A$11),6,0,1,2,3,4,5)+(Ident!F78-Kal!A$11+1))/7))</f>
        <v>-32807</v>
      </c>
      <c r="G78" s="21">
        <f>IF(AND(Ident!E78&lt;&gt;0,Ident!F78&lt;&gt;0),D78,IF(AND(Ident!E78&lt;&gt;0,Ident!F78=0),E78,IF(AND(Ident!E78=0,Ident!F78&lt;&gt;0),F78,ad5kw)))</f>
        <v>66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45931</v>
      </c>
      <c r="D79" s="21">
        <f>Ident!F79-C79+1-(INT((CHOOSE(WEEKDAY(C79),0,1,2,3,4,5,6)+(Ident!F79-C79+1))/7))-(INT((CHOOSE(WEEKDAY(C79),6,0,1,2,3,4,5)+(Ident!F79-C79+1))/7))</f>
        <v>-32807</v>
      </c>
      <c r="E79" s="21">
        <f>Kal!B$13-C79+1-(INT((CHOOSE(WEEKDAY(C79),0,1,2,3,4,5,6)+(Kal!B$13-C79+1))/7))-(INT((CHOOSE(WEEKDAY(C79),6,0,1,2,3,4,5)+(Kal!B$13-C79+1))/7))</f>
        <v>66</v>
      </c>
      <c r="F79" s="21">
        <f>Ident!F79-Kal!A$11+1-(INT((CHOOSE(WEEKDAY(Kal!A$11),0,1,2,3,4,5,6)+(Ident!F79-Kal!A$11+1))/7))-(INT((CHOOSE(WEEKDAY(Kal!A$11),6,0,1,2,3,4,5)+(Ident!F79-Kal!A$11+1))/7))</f>
        <v>-32807</v>
      </c>
      <c r="G79" s="21">
        <f>IF(AND(Ident!E79&lt;&gt;0,Ident!F79&lt;&gt;0),D79,IF(AND(Ident!E79&lt;&gt;0,Ident!F79=0),E79,IF(AND(Ident!E79=0,Ident!F79&lt;&gt;0),F79,ad5kw)))</f>
        <v>66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45931</v>
      </c>
      <c r="D80" s="21">
        <f>Ident!F80-C80+1-(INT((CHOOSE(WEEKDAY(C80),0,1,2,3,4,5,6)+(Ident!F80-C80+1))/7))-(INT((CHOOSE(WEEKDAY(C80),6,0,1,2,3,4,5)+(Ident!F80-C80+1))/7))</f>
        <v>-32807</v>
      </c>
      <c r="E80" s="21">
        <f>Kal!B$13-C80+1-(INT((CHOOSE(WEEKDAY(C80),0,1,2,3,4,5,6)+(Kal!B$13-C80+1))/7))-(INT((CHOOSE(WEEKDAY(C80),6,0,1,2,3,4,5)+(Kal!B$13-C80+1))/7))</f>
        <v>66</v>
      </c>
      <c r="F80" s="21">
        <f>Ident!F80-Kal!A$11+1-(INT((CHOOSE(WEEKDAY(Kal!A$11),0,1,2,3,4,5,6)+(Ident!F80-Kal!A$11+1))/7))-(INT((CHOOSE(WEEKDAY(Kal!A$11),6,0,1,2,3,4,5)+(Ident!F80-Kal!A$11+1))/7))</f>
        <v>-32807</v>
      </c>
      <c r="G80" s="21">
        <f>IF(AND(Ident!E80&lt;&gt;0,Ident!F80&lt;&gt;0),D80,IF(AND(Ident!E80&lt;&gt;0,Ident!F80=0),E80,IF(AND(Ident!E80=0,Ident!F80&lt;&gt;0),F80,ad5kw)))</f>
        <v>66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45931</v>
      </c>
      <c r="D81" s="21">
        <f>Ident!F81-C81+1-(INT((CHOOSE(WEEKDAY(C81),0,1,2,3,4,5,6)+(Ident!F81-C81+1))/7))-(INT((CHOOSE(WEEKDAY(C81),6,0,1,2,3,4,5)+(Ident!F81-C81+1))/7))</f>
        <v>-32807</v>
      </c>
      <c r="E81" s="21">
        <f>Kal!B$13-C81+1-(INT((CHOOSE(WEEKDAY(C81),0,1,2,3,4,5,6)+(Kal!B$13-C81+1))/7))-(INT((CHOOSE(WEEKDAY(C81),6,0,1,2,3,4,5)+(Kal!B$13-C81+1))/7))</f>
        <v>66</v>
      </c>
      <c r="F81" s="21">
        <f>Ident!F81-Kal!A$11+1-(INT((CHOOSE(WEEKDAY(Kal!A$11),0,1,2,3,4,5,6)+(Ident!F81-Kal!A$11+1))/7))-(INT((CHOOSE(WEEKDAY(Kal!A$11),6,0,1,2,3,4,5)+(Ident!F81-Kal!A$11+1))/7))</f>
        <v>-32807</v>
      </c>
      <c r="G81" s="21">
        <f>IF(AND(Ident!E81&lt;&gt;0,Ident!F81&lt;&gt;0),D81,IF(AND(Ident!E81&lt;&gt;0,Ident!F81=0),E81,IF(AND(Ident!E81=0,Ident!F81&lt;&gt;0),F81,ad5kw)))</f>
        <v>66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45931</v>
      </c>
      <c r="D82" s="21">
        <f>Ident!F82-C82+1-(INT((CHOOSE(WEEKDAY(C82),0,1,2,3,4,5,6)+(Ident!F82-C82+1))/7))-(INT((CHOOSE(WEEKDAY(C82),6,0,1,2,3,4,5)+(Ident!F82-C82+1))/7))</f>
        <v>-32807</v>
      </c>
      <c r="E82" s="21">
        <f>Kal!B$13-C82+1-(INT((CHOOSE(WEEKDAY(C82),0,1,2,3,4,5,6)+(Kal!B$13-C82+1))/7))-(INT((CHOOSE(WEEKDAY(C82),6,0,1,2,3,4,5)+(Kal!B$13-C82+1))/7))</f>
        <v>66</v>
      </c>
      <c r="F82" s="21">
        <f>Ident!F82-Kal!A$11+1-(INT((CHOOSE(WEEKDAY(Kal!A$11),0,1,2,3,4,5,6)+(Ident!F82-Kal!A$11+1))/7))-(INT((CHOOSE(WEEKDAY(Kal!A$11),6,0,1,2,3,4,5)+(Ident!F82-Kal!A$11+1))/7))</f>
        <v>-32807</v>
      </c>
      <c r="G82" s="21">
        <f>IF(AND(Ident!E82&lt;&gt;0,Ident!F82&lt;&gt;0),D82,IF(AND(Ident!E82&lt;&gt;0,Ident!F82=0),E82,IF(AND(Ident!E82=0,Ident!F82&lt;&gt;0),F82,ad5kw)))</f>
        <v>66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45931</v>
      </c>
      <c r="D83" s="21">
        <f>Ident!F83-C83+1-(INT((CHOOSE(WEEKDAY(C83),0,1,2,3,4,5,6)+(Ident!F83-C83+1))/7))-(INT((CHOOSE(WEEKDAY(C83),6,0,1,2,3,4,5)+(Ident!F83-C83+1))/7))</f>
        <v>-32807</v>
      </c>
      <c r="E83" s="21">
        <f>Kal!B$13-C83+1-(INT((CHOOSE(WEEKDAY(C83),0,1,2,3,4,5,6)+(Kal!B$13-C83+1))/7))-(INT((CHOOSE(WEEKDAY(C83),6,0,1,2,3,4,5)+(Kal!B$13-C83+1))/7))</f>
        <v>66</v>
      </c>
      <c r="F83" s="21">
        <f>Ident!F83-Kal!A$11+1-(INT((CHOOSE(WEEKDAY(Kal!A$11),0,1,2,3,4,5,6)+(Ident!F83-Kal!A$11+1))/7))-(INT((CHOOSE(WEEKDAY(Kal!A$11),6,0,1,2,3,4,5)+(Ident!F83-Kal!A$11+1))/7))</f>
        <v>-32807</v>
      </c>
      <c r="G83" s="21">
        <f>IF(AND(Ident!E83&lt;&gt;0,Ident!F83&lt;&gt;0),D83,IF(AND(Ident!E83&lt;&gt;0,Ident!F83=0),E83,IF(AND(Ident!E83=0,Ident!F83&lt;&gt;0),F83,ad5kw)))</f>
        <v>66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45931</v>
      </c>
      <c r="D84" s="21">
        <f>Ident!F84-C84+1-(INT((CHOOSE(WEEKDAY(C84),0,1,2,3,4,5,6)+(Ident!F84-C84+1))/7))-(INT((CHOOSE(WEEKDAY(C84),6,0,1,2,3,4,5)+(Ident!F84-C84+1))/7))</f>
        <v>-32807</v>
      </c>
      <c r="E84" s="21">
        <f>Kal!B$13-C84+1-(INT((CHOOSE(WEEKDAY(C84),0,1,2,3,4,5,6)+(Kal!B$13-C84+1))/7))-(INT((CHOOSE(WEEKDAY(C84),6,0,1,2,3,4,5)+(Kal!B$13-C84+1))/7))</f>
        <v>66</v>
      </c>
      <c r="F84" s="21">
        <f>Ident!F84-Kal!A$11+1-(INT((CHOOSE(WEEKDAY(Kal!A$11),0,1,2,3,4,5,6)+(Ident!F84-Kal!A$11+1))/7))-(INT((CHOOSE(WEEKDAY(Kal!A$11),6,0,1,2,3,4,5)+(Ident!F84-Kal!A$11+1))/7))</f>
        <v>-32807</v>
      </c>
      <c r="G84" s="21">
        <f>IF(AND(Ident!E84&lt;&gt;0,Ident!F84&lt;&gt;0),D84,IF(AND(Ident!E84&lt;&gt;0,Ident!F84=0),E84,IF(AND(Ident!E84=0,Ident!F84&lt;&gt;0),F84,ad5kw)))</f>
        <v>66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45931</v>
      </c>
      <c r="D85" s="21">
        <f>Ident!F85-C85+1-(INT((CHOOSE(WEEKDAY(C85),0,1,2,3,4,5,6)+(Ident!F85-C85+1))/7))-(INT((CHOOSE(WEEKDAY(C85),6,0,1,2,3,4,5)+(Ident!F85-C85+1))/7))</f>
        <v>-32807</v>
      </c>
      <c r="E85" s="21">
        <f>Kal!B$13-C85+1-(INT((CHOOSE(WEEKDAY(C85),0,1,2,3,4,5,6)+(Kal!B$13-C85+1))/7))-(INT((CHOOSE(WEEKDAY(C85),6,0,1,2,3,4,5)+(Kal!B$13-C85+1))/7))</f>
        <v>66</v>
      </c>
      <c r="F85" s="21">
        <f>Ident!F85-Kal!A$11+1-(INT((CHOOSE(WEEKDAY(Kal!A$11),0,1,2,3,4,5,6)+(Ident!F85-Kal!A$11+1))/7))-(INT((CHOOSE(WEEKDAY(Kal!A$11),6,0,1,2,3,4,5)+(Ident!F85-Kal!A$11+1))/7))</f>
        <v>-32807</v>
      </c>
      <c r="G85" s="21">
        <f>IF(AND(Ident!E85&lt;&gt;0,Ident!F85&lt;&gt;0),D85,IF(AND(Ident!E85&lt;&gt;0,Ident!F85=0),E85,IF(AND(Ident!E85=0,Ident!F85&lt;&gt;0),F85,ad5kw)))</f>
        <v>66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45931</v>
      </c>
      <c r="D86" s="21">
        <f>Ident!F86-C86+1-(INT((CHOOSE(WEEKDAY(C86),0,1,2,3,4,5,6)+(Ident!F86-C86+1))/7))-(INT((CHOOSE(WEEKDAY(C86),6,0,1,2,3,4,5)+(Ident!F86-C86+1))/7))</f>
        <v>-32807</v>
      </c>
      <c r="E86" s="21">
        <f>Kal!B$13-C86+1-(INT((CHOOSE(WEEKDAY(C86),0,1,2,3,4,5,6)+(Kal!B$13-C86+1))/7))-(INT((CHOOSE(WEEKDAY(C86),6,0,1,2,3,4,5)+(Kal!B$13-C86+1))/7))</f>
        <v>66</v>
      </c>
      <c r="F86" s="21">
        <f>Ident!F86-Kal!A$11+1-(INT((CHOOSE(WEEKDAY(Kal!A$11),0,1,2,3,4,5,6)+(Ident!F86-Kal!A$11+1))/7))-(INT((CHOOSE(WEEKDAY(Kal!A$11),6,0,1,2,3,4,5)+(Ident!F86-Kal!A$11+1))/7))</f>
        <v>-32807</v>
      </c>
      <c r="G86" s="21">
        <f>IF(AND(Ident!E86&lt;&gt;0,Ident!F86&lt;&gt;0),D86,IF(AND(Ident!E86&lt;&gt;0,Ident!F86=0),E86,IF(AND(Ident!E86=0,Ident!F86&lt;&gt;0),F86,ad5kw)))</f>
        <v>66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45931</v>
      </c>
      <c r="D87" s="21">
        <f>Ident!F87-C87+1-(INT((CHOOSE(WEEKDAY(C87),0,1,2,3,4,5,6)+(Ident!F87-C87+1))/7))-(INT((CHOOSE(WEEKDAY(C87),6,0,1,2,3,4,5)+(Ident!F87-C87+1))/7))</f>
        <v>-32807</v>
      </c>
      <c r="E87" s="21">
        <f>Kal!B$13-C87+1-(INT((CHOOSE(WEEKDAY(C87),0,1,2,3,4,5,6)+(Kal!B$13-C87+1))/7))-(INT((CHOOSE(WEEKDAY(C87),6,0,1,2,3,4,5)+(Kal!B$13-C87+1))/7))</f>
        <v>66</v>
      </c>
      <c r="F87" s="21">
        <f>Ident!F87-Kal!A$11+1-(INT((CHOOSE(WEEKDAY(Kal!A$11),0,1,2,3,4,5,6)+(Ident!F87-Kal!A$11+1))/7))-(INT((CHOOSE(WEEKDAY(Kal!A$11),6,0,1,2,3,4,5)+(Ident!F87-Kal!A$11+1))/7))</f>
        <v>-32807</v>
      </c>
      <c r="G87" s="21">
        <f>IF(AND(Ident!E87&lt;&gt;0,Ident!F87&lt;&gt;0),D87,IF(AND(Ident!E87&lt;&gt;0,Ident!F87=0),E87,IF(AND(Ident!E87=0,Ident!F87&lt;&gt;0),F87,ad5kw)))</f>
        <v>66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45931</v>
      </c>
      <c r="D88" s="21">
        <f>Ident!F88-C88+1-(INT((CHOOSE(WEEKDAY(C88),0,1,2,3,4,5,6)+(Ident!F88-C88+1))/7))-(INT((CHOOSE(WEEKDAY(C88),6,0,1,2,3,4,5)+(Ident!F88-C88+1))/7))</f>
        <v>-32807</v>
      </c>
      <c r="E88" s="21">
        <f>Kal!B$13-C88+1-(INT((CHOOSE(WEEKDAY(C88),0,1,2,3,4,5,6)+(Kal!B$13-C88+1))/7))-(INT((CHOOSE(WEEKDAY(C88),6,0,1,2,3,4,5)+(Kal!B$13-C88+1))/7))</f>
        <v>66</v>
      </c>
      <c r="F88" s="21">
        <f>Ident!F88-Kal!A$11+1-(INT((CHOOSE(WEEKDAY(Kal!A$11),0,1,2,3,4,5,6)+(Ident!F88-Kal!A$11+1))/7))-(INT((CHOOSE(WEEKDAY(Kal!A$11),6,0,1,2,3,4,5)+(Ident!F88-Kal!A$11+1))/7))</f>
        <v>-32807</v>
      </c>
      <c r="G88" s="21">
        <f>IF(AND(Ident!E88&lt;&gt;0,Ident!F88&lt;&gt;0),D88,IF(AND(Ident!E88&lt;&gt;0,Ident!F88=0),E88,IF(AND(Ident!E88=0,Ident!F88&lt;&gt;0),F88,ad5kw)))</f>
        <v>66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45931</v>
      </c>
      <c r="D89" s="21">
        <f>Ident!F89-C89+1-(INT((CHOOSE(WEEKDAY(C89),0,1,2,3,4,5,6)+(Ident!F89-C89+1))/7))-(INT((CHOOSE(WEEKDAY(C89),6,0,1,2,3,4,5)+(Ident!F89-C89+1))/7))</f>
        <v>-32807</v>
      </c>
      <c r="E89" s="21">
        <f>Kal!B$13-C89+1-(INT((CHOOSE(WEEKDAY(C89),0,1,2,3,4,5,6)+(Kal!B$13-C89+1))/7))-(INT((CHOOSE(WEEKDAY(C89),6,0,1,2,3,4,5)+(Kal!B$13-C89+1))/7))</f>
        <v>66</v>
      </c>
      <c r="F89" s="21">
        <f>Ident!F89-Kal!A$11+1-(INT((CHOOSE(WEEKDAY(Kal!A$11),0,1,2,3,4,5,6)+(Ident!F89-Kal!A$11+1))/7))-(INT((CHOOSE(WEEKDAY(Kal!A$11),6,0,1,2,3,4,5)+(Ident!F89-Kal!A$11+1))/7))</f>
        <v>-32807</v>
      </c>
      <c r="G89" s="21">
        <f>IF(AND(Ident!E89&lt;&gt;0,Ident!F89&lt;&gt;0),D89,IF(AND(Ident!E89&lt;&gt;0,Ident!F89=0),E89,IF(AND(Ident!E89=0,Ident!F89&lt;&gt;0),F89,ad5kw)))</f>
        <v>66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45931</v>
      </c>
      <c r="D90" s="21">
        <f>Ident!F90-C90+1-(INT((CHOOSE(WEEKDAY(C90),0,1,2,3,4,5,6)+(Ident!F90-C90+1))/7))-(INT((CHOOSE(WEEKDAY(C90),6,0,1,2,3,4,5)+(Ident!F90-C90+1))/7))</f>
        <v>-32807</v>
      </c>
      <c r="E90" s="21">
        <f>Kal!B$13-C90+1-(INT((CHOOSE(WEEKDAY(C90),0,1,2,3,4,5,6)+(Kal!B$13-C90+1))/7))-(INT((CHOOSE(WEEKDAY(C90),6,0,1,2,3,4,5)+(Kal!B$13-C90+1))/7))</f>
        <v>66</v>
      </c>
      <c r="F90" s="21">
        <f>Ident!F90-Kal!A$11+1-(INT((CHOOSE(WEEKDAY(Kal!A$11),0,1,2,3,4,5,6)+(Ident!F90-Kal!A$11+1))/7))-(INT((CHOOSE(WEEKDAY(Kal!A$11),6,0,1,2,3,4,5)+(Ident!F90-Kal!A$11+1))/7))</f>
        <v>-32807</v>
      </c>
      <c r="G90" s="21">
        <f>IF(AND(Ident!E90&lt;&gt;0,Ident!F90&lt;&gt;0),D90,IF(AND(Ident!E90&lt;&gt;0,Ident!F90=0),E90,IF(AND(Ident!E90=0,Ident!F90&lt;&gt;0),F90,ad5kw)))</f>
        <v>66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45931</v>
      </c>
      <c r="D91" s="21">
        <f>Ident!F91-C91+1-(INT((CHOOSE(WEEKDAY(C91),0,1,2,3,4,5,6)+(Ident!F91-C91+1))/7))-(INT((CHOOSE(WEEKDAY(C91),6,0,1,2,3,4,5)+(Ident!F91-C91+1))/7))</f>
        <v>-32807</v>
      </c>
      <c r="E91" s="21">
        <f>Kal!B$13-C91+1-(INT((CHOOSE(WEEKDAY(C91),0,1,2,3,4,5,6)+(Kal!B$13-C91+1))/7))-(INT((CHOOSE(WEEKDAY(C91),6,0,1,2,3,4,5)+(Kal!B$13-C91+1))/7))</f>
        <v>66</v>
      </c>
      <c r="F91" s="21">
        <f>Ident!F91-Kal!A$11+1-(INT((CHOOSE(WEEKDAY(Kal!A$11),0,1,2,3,4,5,6)+(Ident!F91-Kal!A$11+1))/7))-(INT((CHOOSE(WEEKDAY(Kal!A$11),6,0,1,2,3,4,5)+(Ident!F91-Kal!A$11+1))/7))</f>
        <v>-32807</v>
      </c>
      <c r="G91" s="21">
        <f>IF(AND(Ident!E91&lt;&gt;0,Ident!F91&lt;&gt;0),D91,IF(AND(Ident!E91&lt;&gt;0,Ident!F91=0),E91,IF(AND(Ident!E91=0,Ident!F91&lt;&gt;0),F91,ad5kw)))</f>
        <v>66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45931</v>
      </c>
      <c r="D92" s="21">
        <f>Ident!F92-C92+1-(INT((CHOOSE(WEEKDAY(C92),0,1,2,3,4,5,6)+(Ident!F92-C92+1))/7))-(INT((CHOOSE(WEEKDAY(C92),6,0,1,2,3,4,5)+(Ident!F92-C92+1))/7))</f>
        <v>-32807</v>
      </c>
      <c r="E92" s="21">
        <f>Kal!B$13-C92+1-(INT((CHOOSE(WEEKDAY(C92),0,1,2,3,4,5,6)+(Kal!B$13-C92+1))/7))-(INT((CHOOSE(WEEKDAY(C92),6,0,1,2,3,4,5)+(Kal!B$13-C92+1))/7))</f>
        <v>66</v>
      </c>
      <c r="F92" s="21">
        <f>Ident!F92-Kal!A$11+1-(INT((CHOOSE(WEEKDAY(Kal!A$11),0,1,2,3,4,5,6)+(Ident!F92-Kal!A$11+1))/7))-(INT((CHOOSE(WEEKDAY(Kal!A$11),6,0,1,2,3,4,5)+(Ident!F92-Kal!A$11+1))/7))</f>
        <v>-32807</v>
      </c>
      <c r="G92" s="21">
        <f>IF(AND(Ident!E92&lt;&gt;0,Ident!F92&lt;&gt;0),D92,IF(AND(Ident!E92&lt;&gt;0,Ident!F92=0),E92,IF(AND(Ident!E92=0,Ident!F92&lt;&gt;0),F92,ad5kw)))</f>
        <v>66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45931</v>
      </c>
      <c r="D93" s="21">
        <f>Ident!F93-C93+1-(INT((CHOOSE(WEEKDAY(C93),0,1,2,3,4,5,6)+(Ident!F93-C93+1))/7))-(INT((CHOOSE(WEEKDAY(C93),6,0,1,2,3,4,5)+(Ident!F93-C93+1))/7))</f>
        <v>-32807</v>
      </c>
      <c r="E93" s="21">
        <f>Kal!B$13-C93+1-(INT((CHOOSE(WEEKDAY(C93),0,1,2,3,4,5,6)+(Kal!B$13-C93+1))/7))-(INT((CHOOSE(WEEKDAY(C93),6,0,1,2,3,4,5)+(Kal!B$13-C93+1))/7))</f>
        <v>66</v>
      </c>
      <c r="F93" s="21">
        <f>Ident!F93-Kal!A$11+1-(INT((CHOOSE(WEEKDAY(Kal!A$11),0,1,2,3,4,5,6)+(Ident!F93-Kal!A$11+1))/7))-(INT((CHOOSE(WEEKDAY(Kal!A$11),6,0,1,2,3,4,5)+(Ident!F93-Kal!A$11+1))/7))</f>
        <v>-32807</v>
      </c>
      <c r="G93" s="21">
        <f>IF(AND(Ident!E93&lt;&gt;0,Ident!F93&lt;&gt;0),D93,IF(AND(Ident!E93&lt;&gt;0,Ident!F93=0),E93,IF(AND(Ident!E93=0,Ident!F93&lt;&gt;0),F93,ad5kw)))</f>
        <v>66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45931</v>
      </c>
      <c r="D94" s="21">
        <f>Ident!F94-C94+1-(INT((CHOOSE(WEEKDAY(C94),0,1,2,3,4,5,6)+(Ident!F94-C94+1))/7))-(INT((CHOOSE(WEEKDAY(C94),6,0,1,2,3,4,5)+(Ident!F94-C94+1))/7))</f>
        <v>-32807</v>
      </c>
      <c r="E94" s="21">
        <f>Kal!B$13-C94+1-(INT((CHOOSE(WEEKDAY(C94),0,1,2,3,4,5,6)+(Kal!B$13-C94+1))/7))-(INT((CHOOSE(WEEKDAY(C94),6,0,1,2,3,4,5)+(Kal!B$13-C94+1))/7))</f>
        <v>66</v>
      </c>
      <c r="F94" s="21">
        <f>Ident!F94-Kal!A$11+1-(INT((CHOOSE(WEEKDAY(Kal!A$11),0,1,2,3,4,5,6)+(Ident!F94-Kal!A$11+1))/7))-(INT((CHOOSE(WEEKDAY(Kal!A$11),6,0,1,2,3,4,5)+(Ident!F94-Kal!A$11+1))/7))</f>
        <v>-32807</v>
      </c>
      <c r="G94" s="21">
        <f>IF(AND(Ident!E94&lt;&gt;0,Ident!F94&lt;&gt;0),D94,IF(AND(Ident!E94&lt;&gt;0,Ident!F94=0),E94,IF(AND(Ident!E94=0,Ident!F94&lt;&gt;0),F94,ad5kw)))</f>
        <v>66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45931</v>
      </c>
      <c r="D95" s="21">
        <f>Ident!F95-C95+1-(INT((CHOOSE(WEEKDAY(C95),0,1,2,3,4,5,6)+(Ident!F95-C95+1))/7))-(INT((CHOOSE(WEEKDAY(C95),6,0,1,2,3,4,5)+(Ident!F95-C95+1))/7))</f>
        <v>-32807</v>
      </c>
      <c r="E95" s="21">
        <f>Kal!B$13-C95+1-(INT((CHOOSE(WEEKDAY(C95),0,1,2,3,4,5,6)+(Kal!B$13-C95+1))/7))-(INT((CHOOSE(WEEKDAY(C95),6,0,1,2,3,4,5)+(Kal!B$13-C95+1))/7))</f>
        <v>66</v>
      </c>
      <c r="F95" s="21">
        <f>Ident!F95-Kal!A$11+1-(INT((CHOOSE(WEEKDAY(Kal!A$11),0,1,2,3,4,5,6)+(Ident!F95-Kal!A$11+1))/7))-(INT((CHOOSE(WEEKDAY(Kal!A$11),6,0,1,2,3,4,5)+(Ident!F95-Kal!A$11+1))/7))</f>
        <v>-32807</v>
      </c>
      <c r="G95" s="21">
        <f>IF(AND(Ident!E95&lt;&gt;0,Ident!F95&lt;&gt;0),D95,IF(AND(Ident!E95&lt;&gt;0,Ident!F95=0),E95,IF(AND(Ident!E95=0,Ident!F95&lt;&gt;0),F95,ad5kw)))</f>
        <v>66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45931</v>
      </c>
      <c r="D96" s="21">
        <f>Ident!F96-C96+1-(INT((CHOOSE(WEEKDAY(C96),0,1,2,3,4,5,6)+(Ident!F96-C96+1))/7))-(INT((CHOOSE(WEEKDAY(C96),6,0,1,2,3,4,5)+(Ident!F96-C96+1))/7))</f>
        <v>-32807</v>
      </c>
      <c r="E96" s="21">
        <f>Kal!B$13-C96+1-(INT((CHOOSE(WEEKDAY(C96),0,1,2,3,4,5,6)+(Kal!B$13-C96+1))/7))-(INT((CHOOSE(WEEKDAY(C96),6,0,1,2,3,4,5)+(Kal!B$13-C96+1))/7))</f>
        <v>66</v>
      </c>
      <c r="F96" s="21">
        <f>Ident!F96-Kal!A$11+1-(INT((CHOOSE(WEEKDAY(Kal!A$11),0,1,2,3,4,5,6)+(Ident!F96-Kal!A$11+1))/7))-(INT((CHOOSE(WEEKDAY(Kal!A$11),6,0,1,2,3,4,5)+(Ident!F96-Kal!A$11+1))/7))</f>
        <v>-32807</v>
      </c>
      <c r="G96" s="21">
        <f>IF(AND(Ident!E96&lt;&gt;0,Ident!F96&lt;&gt;0),D96,IF(AND(Ident!E96&lt;&gt;0,Ident!F96=0),E96,IF(AND(Ident!E96=0,Ident!F96&lt;&gt;0),F96,ad5kw)))</f>
        <v>66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45931</v>
      </c>
      <c r="D97" s="21">
        <f>Ident!F97-C97+1-(INT((CHOOSE(WEEKDAY(C97),0,1,2,3,4,5,6)+(Ident!F97-C97+1))/7))-(INT((CHOOSE(WEEKDAY(C97),6,0,1,2,3,4,5)+(Ident!F97-C97+1))/7))</f>
        <v>-32807</v>
      </c>
      <c r="E97" s="21">
        <f>Kal!B$13-C97+1-(INT((CHOOSE(WEEKDAY(C97),0,1,2,3,4,5,6)+(Kal!B$13-C97+1))/7))-(INT((CHOOSE(WEEKDAY(C97),6,0,1,2,3,4,5)+(Kal!B$13-C97+1))/7))</f>
        <v>66</v>
      </c>
      <c r="F97" s="21">
        <f>Ident!F97-Kal!A$11+1-(INT((CHOOSE(WEEKDAY(Kal!A$11),0,1,2,3,4,5,6)+(Ident!F97-Kal!A$11+1))/7))-(INT((CHOOSE(WEEKDAY(Kal!A$11),6,0,1,2,3,4,5)+(Ident!F97-Kal!A$11+1))/7))</f>
        <v>-32807</v>
      </c>
      <c r="G97" s="21">
        <f>IF(AND(Ident!E97&lt;&gt;0,Ident!F97&lt;&gt;0),D97,IF(AND(Ident!E97&lt;&gt;0,Ident!F97=0),E97,IF(AND(Ident!E97=0,Ident!F97&lt;&gt;0),F97,ad5kw)))</f>
        <v>66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45931</v>
      </c>
      <c r="D98" s="21">
        <f>Ident!F98-C98+1-(INT((CHOOSE(WEEKDAY(C98),0,1,2,3,4,5,6)+(Ident!F98-C98+1))/7))-(INT((CHOOSE(WEEKDAY(C98),6,0,1,2,3,4,5)+(Ident!F98-C98+1))/7))</f>
        <v>-32807</v>
      </c>
      <c r="E98" s="21">
        <f>Kal!B$13-C98+1-(INT((CHOOSE(WEEKDAY(C98),0,1,2,3,4,5,6)+(Kal!B$13-C98+1))/7))-(INT((CHOOSE(WEEKDAY(C98),6,0,1,2,3,4,5)+(Kal!B$13-C98+1))/7))</f>
        <v>66</v>
      </c>
      <c r="F98" s="21">
        <f>Ident!F98-Kal!A$11+1-(INT((CHOOSE(WEEKDAY(Kal!A$11),0,1,2,3,4,5,6)+(Ident!F98-Kal!A$11+1))/7))-(INT((CHOOSE(WEEKDAY(Kal!A$11),6,0,1,2,3,4,5)+(Ident!F98-Kal!A$11+1))/7))</f>
        <v>-32807</v>
      </c>
      <c r="G98" s="21">
        <f>IF(AND(Ident!E98&lt;&gt;0,Ident!F98&lt;&gt;0),D98,IF(AND(Ident!E98&lt;&gt;0,Ident!F98=0),E98,IF(AND(Ident!E98=0,Ident!F98&lt;&gt;0),F98,ad5kw)))</f>
        <v>66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45931</v>
      </c>
      <c r="D99" s="21">
        <f>Ident!F99-C99+1-(INT((CHOOSE(WEEKDAY(C99),0,1,2,3,4,5,6)+(Ident!F99-C99+1))/7))-(INT((CHOOSE(WEEKDAY(C99),6,0,1,2,3,4,5)+(Ident!F99-C99+1))/7))</f>
        <v>-32807</v>
      </c>
      <c r="E99" s="21">
        <f>Kal!B$13-C99+1-(INT((CHOOSE(WEEKDAY(C99),0,1,2,3,4,5,6)+(Kal!B$13-C99+1))/7))-(INT((CHOOSE(WEEKDAY(C99),6,0,1,2,3,4,5)+(Kal!B$13-C99+1))/7))</f>
        <v>66</v>
      </c>
      <c r="F99" s="21">
        <f>Ident!F99-Kal!A$11+1-(INT((CHOOSE(WEEKDAY(Kal!A$11),0,1,2,3,4,5,6)+(Ident!F99-Kal!A$11+1))/7))-(INT((CHOOSE(WEEKDAY(Kal!A$11),6,0,1,2,3,4,5)+(Ident!F99-Kal!A$11+1))/7))</f>
        <v>-32807</v>
      </c>
      <c r="G99" s="21">
        <f>IF(AND(Ident!E99&lt;&gt;0,Ident!F99&lt;&gt;0),D99,IF(AND(Ident!E99&lt;&gt;0,Ident!F99=0),E99,IF(AND(Ident!E99=0,Ident!F99&lt;&gt;0),F99,ad5kw)))</f>
        <v>66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45931</v>
      </c>
      <c r="D100" s="21">
        <f>Ident!F100-C100+1-(INT((CHOOSE(WEEKDAY(C100),0,1,2,3,4,5,6)+(Ident!F100-C100+1))/7))-(INT((CHOOSE(WEEKDAY(C100),6,0,1,2,3,4,5)+(Ident!F100-C100+1))/7))</f>
        <v>-32807</v>
      </c>
      <c r="E100" s="21">
        <f>Kal!B$13-C100+1-(INT((CHOOSE(WEEKDAY(C100),0,1,2,3,4,5,6)+(Kal!B$13-C100+1))/7))-(INT((CHOOSE(WEEKDAY(C100),6,0,1,2,3,4,5)+(Kal!B$13-C100+1))/7))</f>
        <v>66</v>
      </c>
      <c r="F100" s="21">
        <f>Ident!F100-Kal!A$11+1-(INT((CHOOSE(WEEKDAY(Kal!A$11),0,1,2,3,4,5,6)+(Ident!F100-Kal!A$11+1))/7))-(INT((CHOOSE(WEEKDAY(Kal!A$11),6,0,1,2,3,4,5)+(Ident!F100-Kal!A$11+1))/7))</f>
        <v>-32807</v>
      </c>
      <c r="G100" s="21">
        <f>IF(AND(Ident!E100&lt;&gt;0,Ident!F100&lt;&gt;0),D100,IF(AND(Ident!E100&lt;&gt;0,Ident!F100=0),E100,IF(AND(Ident!E100=0,Ident!F100&lt;&gt;0),F100,ad5kw)))</f>
        <v>66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45931</v>
      </c>
      <c r="D101" s="21">
        <f>Ident!F101-C101+1-(INT((CHOOSE(WEEKDAY(C101),0,1,2,3,4,5,6)+(Ident!F101-C101+1))/7))-(INT((CHOOSE(WEEKDAY(C101),6,0,1,2,3,4,5)+(Ident!F101-C101+1))/7))</f>
        <v>-32807</v>
      </c>
      <c r="E101" s="21">
        <f>Kal!B$13-C101+1-(INT((CHOOSE(WEEKDAY(C101),0,1,2,3,4,5,6)+(Kal!B$13-C101+1))/7))-(INT((CHOOSE(WEEKDAY(C101),6,0,1,2,3,4,5)+(Kal!B$13-C101+1))/7))</f>
        <v>66</v>
      </c>
      <c r="F101" s="21">
        <f>Ident!F101-Kal!A$11+1-(INT((CHOOSE(WEEKDAY(Kal!A$11),0,1,2,3,4,5,6)+(Ident!F101-Kal!A$11+1))/7))-(INT((CHOOSE(WEEKDAY(Kal!A$11),6,0,1,2,3,4,5)+(Ident!F101-Kal!A$11+1))/7))</f>
        <v>-32807</v>
      </c>
      <c r="G101" s="21">
        <f>IF(AND(Ident!E101&lt;&gt;0,Ident!F101&lt;&gt;0),D101,IF(AND(Ident!E101&lt;&gt;0,Ident!F101=0),E101,IF(AND(Ident!E101=0,Ident!F101&lt;&gt;0),F101,ad5kw)))</f>
        <v>66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45931</v>
      </c>
      <c r="D102" s="21">
        <f>Ident!F102-C102+1-(INT((CHOOSE(WEEKDAY(C102),0,1,2,3,4,5,6)+(Ident!F102-C102+1))/7))-(INT((CHOOSE(WEEKDAY(C102),6,0,1,2,3,4,5)+(Ident!F102-C102+1))/7))</f>
        <v>-32807</v>
      </c>
      <c r="E102" s="21">
        <f>Kal!B$13-C102+1-(INT((CHOOSE(WEEKDAY(C102),0,1,2,3,4,5,6)+(Kal!B$13-C102+1))/7))-(INT((CHOOSE(WEEKDAY(C102),6,0,1,2,3,4,5)+(Kal!B$13-C102+1))/7))</f>
        <v>66</v>
      </c>
      <c r="F102" s="21">
        <f>Ident!F102-Kal!A$11+1-(INT((CHOOSE(WEEKDAY(Kal!A$11),0,1,2,3,4,5,6)+(Ident!F102-Kal!A$11+1))/7))-(INT((CHOOSE(WEEKDAY(Kal!A$11),6,0,1,2,3,4,5)+(Ident!F102-Kal!A$11+1))/7))</f>
        <v>-32807</v>
      </c>
      <c r="G102" s="21">
        <f>IF(AND(Ident!E102&lt;&gt;0,Ident!F102&lt;&gt;0),D102,IF(AND(Ident!E102&lt;&gt;0,Ident!F102=0),E102,IF(AND(Ident!E102=0,Ident!F102&lt;&gt;0),F102,ad5kw)))</f>
        <v>66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45931</v>
      </c>
      <c r="D103" s="21">
        <f>Ident!F103-C103+1-(INT((CHOOSE(WEEKDAY(C103),0,1,2,3,4,5,6)+(Ident!F103-C103+1))/7))-(INT((CHOOSE(WEEKDAY(C103),6,0,1,2,3,4,5)+(Ident!F103-C103+1))/7))</f>
        <v>-32807</v>
      </c>
      <c r="E103" s="21">
        <f>Kal!B$13-C103+1-(INT((CHOOSE(WEEKDAY(C103),0,1,2,3,4,5,6)+(Kal!B$13-C103+1))/7))-(INT((CHOOSE(WEEKDAY(C103),6,0,1,2,3,4,5)+(Kal!B$13-C103+1))/7))</f>
        <v>66</v>
      </c>
      <c r="F103" s="21">
        <f>Ident!F103-Kal!A$11+1-(INT((CHOOSE(WEEKDAY(Kal!A$11),0,1,2,3,4,5,6)+(Ident!F103-Kal!A$11+1))/7))-(INT((CHOOSE(WEEKDAY(Kal!A$11),6,0,1,2,3,4,5)+(Ident!F103-Kal!A$11+1))/7))</f>
        <v>-32807</v>
      </c>
      <c r="G103" s="21">
        <f>IF(AND(Ident!E103&lt;&gt;0,Ident!F103&lt;&gt;0),D103,IF(AND(Ident!E103&lt;&gt;0,Ident!F103=0),E103,IF(AND(Ident!E103=0,Ident!F103&lt;&gt;0),F103,ad5kw)))</f>
        <v>66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45931</v>
      </c>
      <c r="D104" s="21">
        <f>Ident!F104-C104+1-(INT((CHOOSE(WEEKDAY(C104),0,1,2,3,4,5,6)+(Ident!F104-C104+1))/7))-(INT((CHOOSE(WEEKDAY(C104),6,0,1,2,3,4,5)+(Ident!F104-C104+1))/7))</f>
        <v>-32807</v>
      </c>
      <c r="E104" s="21">
        <f>Kal!B$13-C104+1-(INT((CHOOSE(WEEKDAY(C104),0,1,2,3,4,5,6)+(Kal!B$13-C104+1))/7))-(INT((CHOOSE(WEEKDAY(C104),6,0,1,2,3,4,5)+(Kal!B$13-C104+1))/7))</f>
        <v>66</v>
      </c>
      <c r="F104" s="21">
        <f>Ident!F104-Kal!A$11+1-(INT((CHOOSE(WEEKDAY(Kal!A$11),0,1,2,3,4,5,6)+(Ident!F104-Kal!A$11+1))/7))-(INT((CHOOSE(WEEKDAY(Kal!A$11),6,0,1,2,3,4,5)+(Ident!F104-Kal!A$11+1))/7))</f>
        <v>-32807</v>
      </c>
      <c r="G104" s="21">
        <f>IF(AND(Ident!E104&lt;&gt;0,Ident!F104&lt;&gt;0),D104,IF(AND(Ident!E104&lt;&gt;0,Ident!F104=0),E104,IF(AND(Ident!E104=0,Ident!F104&lt;&gt;0),F104,ad5kw)))</f>
        <v>66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45931</v>
      </c>
      <c r="D105" s="21">
        <f>Ident!F105-C105+1-(INT((CHOOSE(WEEKDAY(C105),0,1,2,3,4,5,6)+(Ident!F105-C105+1))/7))-(INT((CHOOSE(WEEKDAY(C105),6,0,1,2,3,4,5)+(Ident!F105-C105+1))/7))</f>
        <v>-32807</v>
      </c>
      <c r="E105" s="21">
        <f>Kal!B$13-C105+1-(INT((CHOOSE(WEEKDAY(C105),0,1,2,3,4,5,6)+(Kal!B$13-C105+1))/7))-(INT((CHOOSE(WEEKDAY(C105),6,0,1,2,3,4,5)+(Kal!B$13-C105+1))/7))</f>
        <v>66</v>
      </c>
      <c r="F105" s="21">
        <f>Ident!F105-Kal!A$11+1-(INT((CHOOSE(WEEKDAY(Kal!A$11),0,1,2,3,4,5,6)+(Ident!F105-Kal!A$11+1))/7))-(INT((CHOOSE(WEEKDAY(Kal!A$11),6,0,1,2,3,4,5)+(Ident!F105-Kal!A$11+1))/7))</f>
        <v>-32807</v>
      </c>
      <c r="G105" s="21">
        <f>IF(AND(Ident!E105&lt;&gt;0,Ident!F105&lt;&gt;0),D105,IF(AND(Ident!E105&lt;&gt;0,Ident!F105=0),E105,IF(AND(Ident!E105=0,Ident!F105&lt;&gt;0),F105,ad5kw)))</f>
        <v>66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45931</v>
      </c>
      <c r="D106" s="21">
        <f>Ident!F106-C106+1-(INT((CHOOSE(WEEKDAY(C106),0,1,2,3,4,5,6)+(Ident!F106-C106+1))/7))-(INT((CHOOSE(WEEKDAY(C106),6,0,1,2,3,4,5)+(Ident!F106-C106+1))/7))</f>
        <v>-32807</v>
      </c>
      <c r="E106" s="21">
        <f>Kal!B$13-C106+1-(INT((CHOOSE(WEEKDAY(C106),0,1,2,3,4,5,6)+(Kal!B$13-C106+1))/7))-(INT((CHOOSE(WEEKDAY(C106),6,0,1,2,3,4,5)+(Kal!B$13-C106+1))/7))</f>
        <v>66</v>
      </c>
      <c r="F106" s="21">
        <f>Ident!F106-Kal!A$11+1-(INT((CHOOSE(WEEKDAY(Kal!A$11),0,1,2,3,4,5,6)+(Ident!F106-Kal!A$11+1))/7))-(INT((CHOOSE(WEEKDAY(Kal!A$11),6,0,1,2,3,4,5)+(Ident!F106-Kal!A$11+1))/7))</f>
        <v>-32807</v>
      </c>
      <c r="G106" s="21">
        <f>IF(AND(Ident!E106&lt;&gt;0,Ident!F106&lt;&gt;0),D106,IF(AND(Ident!E106&lt;&gt;0,Ident!F106=0),E106,IF(AND(Ident!E106=0,Ident!F106&lt;&gt;0),F106,ad5kw)))</f>
        <v>66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45931</v>
      </c>
      <c r="D107" s="21">
        <f>Ident!F107-C107+1-(INT((CHOOSE(WEEKDAY(C107),0,1,2,3,4,5,6)+(Ident!F107-C107+1))/7))-(INT((CHOOSE(WEEKDAY(C107),6,0,1,2,3,4,5)+(Ident!F107-C107+1))/7))</f>
        <v>-32807</v>
      </c>
      <c r="E107" s="21">
        <f>Kal!B$13-C107+1-(INT((CHOOSE(WEEKDAY(C107),0,1,2,3,4,5,6)+(Kal!B$13-C107+1))/7))-(INT((CHOOSE(WEEKDAY(C107),6,0,1,2,3,4,5)+(Kal!B$13-C107+1))/7))</f>
        <v>66</v>
      </c>
      <c r="F107" s="21">
        <f>Ident!F107-Kal!A$11+1-(INT((CHOOSE(WEEKDAY(Kal!A$11),0,1,2,3,4,5,6)+(Ident!F107-Kal!A$11+1))/7))-(INT((CHOOSE(WEEKDAY(Kal!A$11),6,0,1,2,3,4,5)+(Ident!F107-Kal!A$11+1))/7))</f>
        <v>-32807</v>
      </c>
      <c r="G107" s="21">
        <f>IF(AND(Ident!E107&lt;&gt;0,Ident!F107&lt;&gt;0),D107,IF(AND(Ident!E107&lt;&gt;0,Ident!F107=0),E107,IF(AND(Ident!E107=0,Ident!F107&lt;&gt;0),F107,ad5kw)))</f>
        <v>66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45931</v>
      </c>
      <c r="D108" s="21">
        <f>Ident!F108-C108+1-(INT((CHOOSE(WEEKDAY(C108),0,1,2,3,4,5,6)+(Ident!F108-C108+1))/7))-(INT((CHOOSE(WEEKDAY(C108),6,0,1,2,3,4,5)+(Ident!F108-C108+1))/7))</f>
        <v>-32807</v>
      </c>
      <c r="E108" s="21">
        <f>Kal!B$13-C108+1-(INT((CHOOSE(WEEKDAY(C108),0,1,2,3,4,5,6)+(Kal!B$13-C108+1))/7))-(INT((CHOOSE(WEEKDAY(C108),6,0,1,2,3,4,5)+(Kal!B$13-C108+1))/7))</f>
        <v>66</v>
      </c>
      <c r="F108" s="21">
        <f>Ident!F108-Kal!A$11+1-(INT((CHOOSE(WEEKDAY(Kal!A$11),0,1,2,3,4,5,6)+(Ident!F108-Kal!A$11+1))/7))-(INT((CHOOSE(WEEKDAY(Kal!A$11),6,0,1,2,3,4,5)+(Ident!F108-Kal!A$11+1))/7))</f>
        <v>-32807</v>
      </c>
      <c r="G108" s="21">
        <f>IF(AND(Ident!E108&lt;&gt;0,Ident!F108&lt;&gt;0),D108,IF(AND(Ident!E108&lt;&gt;0,Ident!F108=0),E108,IF(AND(Ident!E108=0,Ident!F108&lt;&gt;0),F108,ad5kw)))</f>
        <v>66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45931</v>
      </c>
      <c r="D109" s="21">
        <f>Ident!F109-C109+1-(INT((CHOOSE(WEEKDAY(C109),0,1,2,3,4,5,6)+(Ident!F109-C109+1))/7))-(INT((CHOOSE(WEEKDAY(C109),6,0,1,2,3,4,5)+(Ident!F109-C109+1))/7))</f>
        <v>-32807</v>
      </c>
      <c r="E109" s="21">
        <f>Kal!B$13-C109+1-(INT((CHOOSE(WEEKDAY(C109),0,1,2,3,4,5,6)+(Kal!B$13-C109+1))/7))-(INT((CHOOSE(WEEKDAY(C109),6,0,1,2,3,4,5)+(Kal!B$13-C109+1))/7))</f>
        <v>66</v>
      </c>
      <c r="F109" s="21">
        <f>Ident!F109-Kal!A$11+1-(INT((CHOOSE(WEEKDAY(Kal!A$11),0,1,2,3,4,5,6)+(Ident!F109-Kal!A$11+1))/7))-(INT((CHOOSE(WEEKDAY(Kal!A$11),6,0,1,2,3,4,5)+(Ident!F109-Kal!A$11+1))/7))</f>
        <v>-32807</v>
      </c>
      <c r="G109" s="21">
        <f>IF(AND(Ident!E109&lt;&gt;0,Ident!F109&lt;&gt;0),D109,IF(AND(Ident!E109&lt;&gt;0,Ident!F109=0),E109,IF(AND(Ident!E109=0,Ident!F109&lt;&gt;0),F109,ad5kw)))</f>
        <v>66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45931</v>
      </c>
      <c r="D110" s="21">
        <f>Ident!F110-C110+1-(INT((CHOOSE(WEEKDAY(C110),0,1,2,3,4,5,6)+(Ident!F110-C110+1))/7))-(INT((CHOOSE(WEEKDAY(C110),6,0,1,2,3,4,5)+(Ident!F110-C110+1))/7))</f>
        <v>-32807</v>
      </c>
      <c r="E110" s="21">
        <f>Kal!B$13-C110+1-(INT((CHOOSE(WEEKDAY(C110),0,1,2,3,4,5,6)+(Kal!B$13-C110+1))/7))-(INT((CHOOSE(WEEKDAY(C110),6,0,1,2,3,4,5)+(Kal!B$13-C110+1))/7))</f>
        <v>66</v>
      </c>
      <c r="F110" s="21">
        <f>Ident!F110-Kal!A$11+1-(INT((CHOOSE(WEEKDAY(Kal!A$11),0,1,2,3,4,5,6)+(Ident!F110-Kal!A$11+1))/7))-(INT((CHOOSE(WEEKDAY(Kal!A$11),6,0,1,2,3,4,5)+(Ident!F110-Kal!A$11+1))/7))</f>
        <v>-32807</v>
      </c>
      <c r="G110" s="21">
        <f>IF(AND(Ident!E110&lt;&gt;0,Ident!F110&lt;&gt;0),D110,IF(AND(Ident!E110&lt;&gt;0,Ident!F110=0),E110,IF(AND(Ident!E110=0,Ident!F110&lt;&gt;0),F110,ad5kw)))</f>
        <v>66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45931</v>
      </c>
      <c r="D111" s="21">
        <f>Ident!F111-C111+1-(INT((CHOOSE(WEEKDAY(C111),0,1,2,3,4,5,6)+(Ident!F111-C111+1))/7))-(INT((CHOOSE(WEEKDAY(C111),6,0,1,2,3,4,5)+(Ident!F111-C111+1))/7))</f>
        <v>-32807</v>
      </c>
      <c r="E111" s="21">
        <f>Kal!B$13-C111+1-(INT((CHOOSE(WEEKDAY(C111),0,1,2,3,4,5,6)+(Kal!B$13-C111+1))/7))-(INT((CHOOSE(WEEKDAY(C111),6,0,1,2,3,4,5)+(Kal!B$13-C111+1))/7))</f>
        <v>66</v>
      </c>
      <c r="F111" s="21">
        <f>Ident!F111-Kal!A$11+1-(INT((CHOOSE(WEEKDAY(Kal!A$11),0,1,2,3,4,5,6)+(Ident!F111-Kal!A$11+1))/7))-(INT((CHOOSE(WEEKDAY(Kal!A$11),6,0,1,2,3,4,5)+(Ident!F111-Kal!A$11+1))/7))</f>
        <v>-32807</v>
      </c>
      <c r="G111" s="21">
        <f>IF(AND(Ident!E111&lt;&gt;0,Ident!F111&lt;&gt;0),D111,IF(AND(Ident!E111&lt;&gt;0,Ident!F111=0),E111,IF(AND(Ident!E111=0,Ident!F111&lt;&gt;0),F111,ad5kw)))</f>
        <v>66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45931</v>
      </c>
      <c r="D112" s="21">
        <f>Ident!F112-C112+1-(INT((CHOOSE(WEEKDAY(C112),0,1,2,3,4,5,6)+(Ident!F112-C112+1))/7))-(INT((CHOOSE(WEEKDAY(C112),6,0,1,2,3,4,5)+(Ident!F112-C112+1))/7))</f>
        <v>-32807</v>
      </c>
      <c r="E112" s="21">
        <f>Kal!B$13-C112+1-(INT((CHOOSE(WEEKDAY(C112),0,1,2,3,4,5,6)+(Kal!B$13-C112+1))/7))-(INT((CHOOSE(WEEKDAY(C112),6,0,1,2,3,4,5)+(Kal!B$13-C112+1))/7))</f>
        <v>66</v>
      </c>
      <c r="F112" s="21">
        <f>Ident!F112-Kal!A$11+1-(INT((CHOOSE(WEEKDAY(Kal!A$11),0,1,2,3,4,5,6)+(Ident!F112-Kal!A$11+1))/7))-(INT((CHOOSE(WEEKDAY(Kal!A$11),6,0,1,2,3,4,5)+(Ident!F112-Kal!A$11+1))/7))</f>
        <v>-32807</v>
      </c>
      <c r="G112" s="21">
        <f>IF(AND(Ident!E112&lt;&gt;0,Ident!F112&lt;&gt;0),D112,IF(AND(Ident!E112&lt;&gt;0,Ident!F112=0),E112,IF(AND(Ident!E112=0,Ident!F112&lt;&gt;0),F112,ad5kw)))</f>
        <v>66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45931</v>
      </c>
      <c r="D113" s="21">
        <f>Ident!F113-C113+1-(INT((CHOOSE(WEEKDAY(C113),0,1,2,3,4,5,6)+(Ident!F113-C113+1))/7))-(INT((CHOOSE(WEEKDAY(C113),6,0,1,2,3,4,5)+(Ident!F113-C113+1))/7))</f>
        <v>-32807</v>
      </c>
      <c r="E113" s="21">
        <f>Kal!B$13-C113+1-(INT((CHOOSE(WEEKDAY(C113),0,1,2,3,4,5,6)+(Kal!B$13-C113+1))/7))-(INT((CHOOSE(WEEKDAY(C113),6,0,1,2,3,4,5)+(Kal!B$13-C113+1))/7))</f>
        <v>66</v>
      </c>
      <c r="F113" s="21">
        <f>Ident!F113-Kal!A$11+1-(INT((CHOOSE(WEEKDAY(Kal!A$11),0,1,2,3,4,5,6)+(Ident!F113-Kal!A$11+1))/7))-(INT((CHOOSE(WEEKDAY(Kal!A$11),6,0,1,2,3,4,5)+(Ident!F113-Kal!A$11+1))/7))</f>
        <v>-32807</v>
      </c>
      <c r="G113" s="21">
        <f>IF(AND(Ident!E113&lt;&gt;0,Ident!F113&lt;&gt;0),D113,IF(AND(Ident!E113&lt;&gt;0,Ident!F113=0),E113,IF(AND(Ident!E113=0,Ident!F113&lt;&gt;0),F113,ad5kw)))</f>
        <v>66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45931</v>
      </c>
      <c r="D114" s="21">
        <f>Ident!F114-C114+1-(INT((CHOOSE(WEEKDAY(C114),0,1,2,3,4,5,6)+(Ident!F114-C114+1))/7))-(INT((CHOOSE(WEEKDAY(C114),6,0,1,2,3,4,5)+(Ident!F114-C114+1))/7))</f>
        <v>-32807</v>
      </c>
      <c r="E114" s="21">
        <f>Kal!B$13-C114+1-(INT((CHOOSE(WEEKDAY(C114),0,1,2,3,4,5,6)+(Kal!B$13-C114+1))/7))-(INT((CHOOSE(WEEKDAY(C114),6,0,1,2,3,4,5)+(Kal!B$13-C114+1))/7))</f>
        <v>66</v>
      </c>
      <c r="F114" s="21">
        <f>Ident!F114-Kal!A$11+1-(INT((CHOOSE(WEEKDAY(Kal!A$11),0,1,2,3,4,5,6)+(Ident!F114-Kal!A$11+1))/7))-(INT((CHOOSE(WEEKDAY(Kal!A$11),6,0,1,2,3,4,5)+(Ident!F114-Kal!A$11+1))/7))</f>
        <v>-32807</v>
      </c>
      <c r="G114" s="21">
        <f>IF(AND(Ident!E114&lt;&gt;0,Ident!F114&lt;&gt;0),D114,IF(AND(Ident!E114&lt;&gt;0,Ident!F114=0),E114,IF(AND(Ident!E114=0,Ident!F114&lt;&gt;0),F114,ad5kw)))</f>
        <v>66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45931</v>
      </c>
      <c r="D115" s="21">
        <f>Ident!F115-C115+1-(INT((CHOOSE(WEEKDAY(C115),0,1,2,3,4,5,6)+(Ident!F115-C115+1))/7))-(INT((CHOOSE(WEEKDAY(C115),6,0,1,2,3,4,5)+(Ident!F115-C115+1))/7))</f>
        <v>-32807</v>
      </c>
      <c r="E115" s="21">
        <f>Kal!B$13-C115+1-(INT((CHOOSE(WEEKDAY(C115),0,1,2,3,4,5,6)+(Kal!B$13-C115+1))/7))-(INT((CHOOSE(WEEKDAY(C115),6,0,1,2,3,4,5)+(Kal!B$13-C115+1))/7))</f>
        <v>66</v>
      </c>
      <c r="F115" s="21">
        <f>Ident!F115-Kal!A$11+1-(INT((CHOOSE(WEEKDAY(Kal!A$11),0,1,2,3,4,5,6)+(Ident!F115-Kal!A$11+1))/7))-(INT((CHOOSE(WEEKDAY(Kal!A$11),6,0,1,2,3,4,5)+(Ident!F115-Kal!A$11+1))/7))</f>
        <v>-32807</v>
      </c>
      <c r="G115" s="21">
        <f>IF(AND(Ident!E115&lt;&gt;0,Ident!F115&lt;&gt;0),D115,IF(AND(Ident!E115&lt;&gt;0,Ident!F115=0),E115,IF(AND(Ident!E115=0,Ident!F115&lt;&gt;0),F115,ad5kw)))</f>
        <v>66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45931</v>
      </c>
      <c r="D116" s="21">
        <f>Ident!F116-C116+1-(INT((CHOOSE(WEEKDAY(C116),0,1,2,3,4,5,6)+(Ident!F116-C116+1))/7))-(INT((CHOOSE(WEEKDAY(C116),6,0,1,2,3,4,5)+(Ident!F116-C116+1))/7))</f>
        <v>-32807</v>
      </c>
      <c r="E116" s="21">
        <f>Kal!B$13-C116+1-(INT((CHOOSE(WEEKDAY(C116),0,1,2,3,4,5,6)+(Kal!B$13-C116+1))/7))-(INT((CHOOSE(WEEKDAY(C116),6,0,1,2,3,4,5)+(Kal!B$13-C116+1))/7))</f>
        <v>66</v>
      </c>
      <c r="F116" s="21">
        <f>Ident!F116-Kal!A$11+1-(INT((CHOOSE(WEEKDAY(Kal!A$11),0,1,2,3,4,5,6)+(Ident!F116-Kal!A$11+1))/7))-(INT((CHOOSE(WEEKDAY(Kal!A$11),6,0,1,2,3,4,5)+(Ident!F116-Kal!A$11+1))/7))</f>
        <v>-32807</v>
      </c>
      <c r="G116" s="21">
        <f>IF(AND(Ident!E116&lt;&gt;0,Ident!F116&lt;&gt;0),D116,IF(AND(Ident!E116&lt;&gt;0,Ident!F116=0),E116,IF(AND(Ident!E116=0,Ident!F116&lt;&gt;0),F116,ad5kw)))</f>
        <v>66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45931</v>
      </c>
      <c r="D117" s="21">
        <f>Ident!F117-C117+1-(INT((CHOOSE(WEEKDAY(C117),0,1,2,3,4,5,6)+(Ident!F117-C117+1))/7))-(INT((CHOOSE(WEEKDAY(C117),6,0,1,2,3,4,5)+(Ident!F117-C117+1))/7))</f>
        <v>-32807</v>
      </c>
      <c r="E117" s="21">
        <f>Kal!B$13-C117+1-(INT((CHOOSE(WEEKDAY(C117),0,1,2,3,4,5,6)+(Kal!B$13-C117+1))/7))-(INT((CHOOSE(WEEKDAY(C117),6,0,1,2,3,4,5)+(Kal!B$13-C117+1))/7))</f>
        <v>66</v>
      </c>
      <c r="F117" s="21">
        <f>Ident!F117-Kal!A$11+1-(INT((CHOOSE(WEEKDAY(Kal!A$11),0,1,2,3,4,5,6)+(Ident!F117-Kal!A$11+1))/7))-(INT((CHOOSE(WEEKDAY(Kal!A$11),6,0,1,2,3,4,5)+(Ident!F117-Kal!A$11+1))/7))</f>
        <v>-32807</v>
      </c>
      <c r="G117" s="21">
        <f>IF(AND(Ident!E117&lt;&gt;0,Ident!F117&lt;&gt;0),D117,IF(AND(Ident!E117&lt;&gt;0,Ident!F117=0),E117,IF(AND(Ident!E117=0,Ident!F117&lt;&gt;0),F117,ad5kw)))</f>
        <v>66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45931</v>
      </c>
      <c r="D118" s="21">
        <f>Ident!F118-C118+1-(INT((CHOOSE(WEEKDAY(C118),0,1,2,3,4,5,6)+(Ident!F118-C118+1))/7))-(INT((CHOOSE(WEEKDAY(C118),6,0,1,2,3,4,5)+(Ident!F118-C118+1))/7))</f>
        <v>-32807</v>
      </c>
      <c r="E118" s="21">
        <f>Kal!B$13-C118+1-(INT((CHOOSE(WEEKDAY(C118),0,1,2,3,4,5,6)+(Kal!B$13-C118+1))/7))-(INT((CHOOSE(WEEKDAY(C118),6,0,1,2,3,4,5)+(Kal!B$13-C118+1))/7))</f>
        <v>66</v>
      </c>
      <c r="F118" s="21">
        <f>Ident!F118-Kal!A$11+1-(INT((CHOOSE(WEEKDAY(Kal!A$11),0,1,2,3,4,5,6)+(Ident!F118-Kal!A$11+1))/7))-(INT((CHOOSE(WEEKDAY(Kal!A$11),6,0,1,2,3,4,5)+(Ident!F118-Kal!A$11+1))/7))</f>
        <v>-32807</v>
      </c>
      <c r="G118" s="21">
        <f>IF(AND(Ident!E118&lt;&gt;0,Ident!F118&lt;&gt;0),D118,IF(AND(Ident!E118&lt;&gt;0,Ident!F118=0),E118,IF(AND(Ident!E118=0,Ident!F118&lt;&gt;0),F118,ad5kw)))</f>
        <v>66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45931</v>
      </c>
      <c r="D119" s="21">
        <f>Ident!F119-C119+1-(INT((CHOOSE(WEEKDAY(C119),0,1,2,3,4,5,6)+(Ident!F119-C119+1))/7))-(INT((CHOOSE(WEEKDAY(C119),6,0,1,2,3,4,5)+(Ident!F119-C119+1))/7))</f>
        <v>-32807</v>
      </c>
      <c r="E119" s="21">
        <f>Kal!B$13-C119+1-(INT((CHOOSE(WEEKDAY(C119),0,1,2,3,4,5,6)+(Kal!B$13-C119+1))/7))-(INT((CHOOSE(WEEKDAY(C119),6,0,1,2,3,4,5)+(Kal!B$13-C119+1))/7))</f>
        <v>66</v>
      </c>
      <c r="F119" s="21">
        <f>Ident!F119-Kal!A$11+1-(INT((CHOOSE(WEEKDAY(Kal!A$11),0,1,2,3,4,5,6)+(Ident!F119-Kal!A$11+1))/7))-(INT((CHOOSE(WEEKDAY(Kal!A$11),6,0,1,2,3,4,5)+(Ident!F119-Kal!A$11+1))/7))</f>
        <v>-32807</v>
      </c>
      <c r="G119" s="21">
        <f>IF(AND(Ident!E119&lt;&gt;0,Ident!F119&lt;&gt;0),D119,IF(AND(Ident!E119&lt;&gt;0,Ident!F119=0),E119,IF(AND(Ident!E119=0,Ident!F119&lt;&gt;0),F119,ad5kw)))</f>
        <v>66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45931</v>
      </c>
      <c r="D120" s="21">
        <f>Ident!F120-C120+1-(INT((CHOOSE(WEEKDAY(C120),0,1,2,3,4,5,6)+(Ident!F120-C120+1))/7))-(INT((CHOOSE(WEEKDAY(C120),6,0,1,2,3,4,5)+(Ident!F120-C120+1))/7))</f>
        <v>-32807</v>
      </c>
      <c r="E120" s="21">
        <f>Kal!B$13-C120+1-(INT((CHOOSE(WEEKDAY(C120),0,1,2,3,4,5,6)+(Kal!B$13-C120+1))/7))-(INT((CHOOSE(WEEKDAY(C120),6,0,1,2,3,4,5)+(Kal!B$13-C120+1))/7))</f>
        <v>66</v>
      </c>
      <c r="F120" s="21">
        <f>Ident!F120-Kal!A$11+1-(INT((CHOOSE(WEEKDAY(Kal!A$11),0,1,2,3,4,5,6)+(Ident!F120-Kal!A$11+1))/7))-(INT((CHOOSE(WEEKDAY(Kal!A$11),6,0,1,2,3,4,5)+(Ident!F120-Kal!A$11+1))/7))</f>
        <v>-32807</v>
      </c>
      <c r="G120" s="21">
        <f>IF(AND(Ident!E120&lt;&gt;0,Ident!F120&lt;&gt;0),D120,IF(AND(Ident!E120&lt;&gt;0,Ident!F120=0),E120,IF(AND(Ident!E120=0,Ident!F120&lt;&gt;0),F120,ad5kw)))</f>
        <v>66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45931</v>
      </c>
      <c r="D121" s="21">
        <f>Ident!F121-C121+1-(INT((CHOOSE(WEEKDAY(C121),0,1,2,3,4,5,6)+(Ident!F121-C121+1))/7))-(INT((CHOOSE(WEEKDAY(C121),6,0,1,2,3,4,5)+(Ident!F121-C121+1))/7))</f>
        <v>-32807</v>
      </c>
      <c r="E121" s="21">
        <f>Kal!B$13-C121+1-(INT((CHOOSE(WEEKDAY(C121),0,1,2,3,4,5,6)+(Kal!B$13-C121+1))/7))-(INT((CHOOSE(WEEKDAY(C121),6,0,1,2,3,4,5)+(Kal!B$13-C121+1))/7))</f>
        <v>66</v>
      </c>
      <c r="F121" s="21">
        <f>Ident!F121-Kal!A$11+1-(INT((CHOOSE(WEEKDAY(Kal!A$11),0,1,2,3,4,5,6)+(Ident!F121-Kal!A$11+1))/7))-(INT((CHOOSE(WEEKDAY(Kal!A$11),6,0,1,2,3,4,5)+(Ident!F121-Kal!A$11+1))/7))</f>
        <v>-32807</v>
      </c>
      <c r="G121" s="21">
        <f>IF(AND(Ident!E121&lt;&gt;0,Ident!F121&lt;&gt;0),D121,IF(AND(Ident!E121&lt;&gt;0,Ident!F121=0),E121,IF(AND(Ident!E121=0,Ident!F121&lt;&gt;0),F121,ad5kw)))</f>
        <v>66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45931</v>
      </c>
      <c r="D122" s="21">
        <f>Ident!F122-C122+1-(INT((CHOOSE(WEEKDAY(C122),0,1,2,3,4,5,6)+(Ident!F122-C122+1))/7))-(INT((CHOOSE(WEEKDAY(C122),6,0,1,2,3,4,5)+(Ident!F122-C122+1))/7))</f>
        <v>-32807</v>
      </c>
      <c r="E122" s="21">
        <f>Kal!B$13-C122+1-(INT((CHOOSE(WEEKDAY(C122),0,1,2,3,4,5,6)+(Kal!B$13-C122+1))/7))-(INT((CHOOSE(WEEKDAY(C122),6,0,1,2,3,4,5)+(Kal!B$13-C122+1))/7))</f>
        <v>66</v>
      </c>
      <c r="F122" s="21">
        <f>Ident!F122-Kal!A$11+1-(INT((CHOOSE(WEEKDAY(Kal!A$11),0,1,2,3,4,5,6)+(Ident!F122-Kal!A$11+1))/7))-(INT((CHOOSE(WEEKDAY(Kal!A$11),6,0,1,2,3,4,5)+(Ident!F122-Kal!A$11+1))/7))</f>
        <v>-32807</v>
      </c>
      <c r="G122" s="21">
        <f>IF(AND(Ident!E122&lt;&gt;0,Ident!F122&lt;&gt;0),D122,IF(AND(Ident!E122&lt;&gt;0,Ident!F122=0),E122,IF(AND(Ident!E122=0,Ident!F122&lt;&gt;0),F122,ad5kw)))</f>
        <v>66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45931</v>
      </c>
      <c r="D123" s="21">
        <f>Ident!F123-C123+1-(INT((CHOOSE(WEEKDAY(C123),0,1,2,3,4,5,6)+(Ident!F123-C123+1))/7))-(INT((CHOOSE(WEEKDAY(C123),6,0,1,2,3,4,5)+(Ident!F123-C123+1))/7))</f>
        <v>-32807</v>
      </c>
      <c r="E123" s="21">
        <f>Kal!B$13-C123+1-(INT((CHOOSE(WEEKDAY(C123),0,1,2,3,4,5,6)+(Kal!B$13-C123+1))/7))-(INT((CHOOSE(WEEKDAY(C123),6,0,1,2,3,4,5)+(Kal!B$13-C123+1))/7))</f>
        <v>66</v>
      </c>
      <c r="F123" s="21">
        <f>Ident!F123-Kal!A$11+1-(INT((CHOOSE(WEEKDAY(Kal!A$11),0,1,2,3,4,5,6)+(Ident!F123-Kal!A$11+1))/7))-(INT((CHOOSE(WEEKDAY(Kal!A$11),6,0,1,2,3,4,5)+(Ident!F123-Kal!A$11+1))/7))</f>
        <v>-32807</v>
      </c>
      <c r="G123" s="21">
        <f>IF(AND(Ident!E123&lt;&gt;0,Ident!F123&lt;&gt;0),D123,IF(AND(Ident!E123&lt;&gt;0,Ident!F123=0),E123,IF(AND(Ident!E123=0,Ident!F123&lt;&gt;0),F123,ad5kw)))</f>
        <v>66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45931</v>
      </c>
      <c r="D124" s="21">
        <f>Ident!F124-C124+1-(INT((CHOOSE(WEEKDAY(C124),0,1,2,3,4,5,6)+(Ident!F124-C124+1))/7))-(INT((CHOOSE(WEEKDAY(C124),6,0,1,2,3,4,5)+(Ident!F124-C124+1))/7))</f>
        <v>-32807</v>
      </c>
      <c r="E124" s="21">
        <f>Kal!B$13-C124+1-(INT((CHOOSE(WEEKDAY(C124),0,1,2,3,4,5,6)+(Kal!B$13-C124+1))/7))-(INT((CHOOSE(WEEKDAY(C124),6,0,1,2,3,4,5)+(Kal!B$13-C124+1))/7))</f>
        <v>66</v>
      </c>
      <c r="F124" s="21">
        <f>Ident!F124-Kal!A$11+1-(INT((CHOOSE(WEEKDAY(Kal!A$11),0,1,2,3,4,5,6)+(Ident!F124-Kal!A$11+1))/7))-(INT((CHOOSE(WEEKDAY(Kal!A$11),6,0,1,2,3,4,5)+(Ident!F124-Kal!A$11+1))/7))</f>
        <v>-32807</v>
      </c>
      <c r="G124" s="21">
        <f>IF(AND(Ident!E124&lt;&gt;0,Ident!F124&lt;&gt;0),D124,IF(AND(Ident!E124&lt;&gt;0,Ident!F124=0),E124,IF(AND(Ident!E124=0,Ident!F124&lt;&gt;0),F124,ad5kw)))</f>
        <v>66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45931</v>
      </c>
      <c r="D125" s="21">
        <f>Ident!F125-C125+1-(INT((CHOOSE(WEEKDAY(C125),0,1,2,3,4,5,6)+(Ident!F125-C125+1))/7))-(INT((CHOOSE(WEEKDAY(C125),6,0,1,2,3,4,5)+(Ident!F125-C125+1))/7))</f>
        <v>-32807</v>
      </c>
      <c r="E125" s="21">
        <f>Kal!B$13-C125+1-(INT((CHOOSE(WEEKDAY(C125),0,1,2,3,4,5,6)+(Kal!B$13-C125+1))/7))-(INT((CHOOSE(WEEKDAY(C125),6,0,1,2,3,4,5)+(Kal!B$13-C125+1))/7))</f>
        <v>66</v>
      </c>
      <c r="F125" s="21">
        <f>Ident!F125-Kal!A$11+1-(INT((CHOOSE(WEEKDAY(Kal!A$11),0,1,2,3,4,5,6)+(Ident!F125-Kal!A$11+1))/7))-(INT((CHOOSE(WEEKDAY(Kal!A$11),6,0,1,2,3,4,5)+(Ident!F125-Kal!A$11+1))/7))</f>
        <v>-32807</v>
      </c>
      <c r="G125" s="21">
        <f>IF(AND(Ident!E125&lt;&gt;0,Ident!F125&lt;&gt;0),D125,IF(AND(Ident!E125&lt;&gt;0,Ident!F125=0),E125,IF(AND(Ident!E125=0,Ident!F125&lt;&gt;0),F125,ad5kw)))</f>
        <v>66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45931</v>
      </c>
      <c r="D126" s="21">
        <f>Ident!F126-C126+1-(INT((CHOOSE(WEEKDAY(C126),0,1,2,3,4,5,6)+(Ident!F126-C126+1))/7))-(INT((CHOOSE(WEEKDAY(C126),6,0,1,2,3,4,5)+(Ident!F126-C126+1))/7))</f>
        <v>-32807</v>
      </c>
      <c r="E126" s="21">
        <f>Kal!B$13-C126+1-(INT((CHOOSE(WEEKDAY(C126),0,1,2,3,4,5,6)+(Kal!B$13-C126+1))/7))-(INT((CHOOSE(WEEKDAY(C126),6,0,1,2,3,4,5)+(Kal!B$13-C126+1))/7))</f>
        <v>66</v>
      </c>
      <c r="F126" s="21">
        <f>Ident!F126-Kal!A$11+1-(INT((CHOOSE(WEEKDAY(Kal!A$11),0,1,2,3,4,5,6)+(Ident!F126-Kal!A$11+1))/7))-(INT((CHOOSE(WEEKDAY(Kal!A$11),6,0,1,2,3,4,5)+(Ident!F126-Kal!A$11+1))/7))</f>
        <v>-32807</v>
      </c>
      <c r="G126" s="21">
        <f>IF(AND(Ident!E126&lt;&gt;0,Ident!F126&lt;&gt;0),D126,IF(AND(Ident!E126&lt;&gt;0,Ident!F126=0),E126,IF(AND(Ident!E126=0,Ident!F126&lt;&gt;0),F126,ad5kw)))</f>
        <v>66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45931</v>
      </c>
      <c r="D127" s="21">
        <f>Ident!F127-C127+1-(INT((CHOOSE(WEEKDAY(C127),0,1,2,3,4,5,6)+(Ident!F127-C127+1))/7))-(INT((CHOOSE(WEEKDAY(C127),6,0,1,2,3,4,5)+(Ident!F127-C127+1))/7))</f>
        <v>-32807</v>
      </c>
      <c r="E127" s="21">
        <f>Kal!B$13-C127+1-(INT((CHOOSE(WEEKDAY(C127),0,1,2,3,4,5,6)+(Kal!B$13-C127+1))/7))-(INT((CHOOSE(WEEKDAY(C127),6,0,1,2,3,4,5)+(Kal!B$13-C127+1))/7))</f>
        <v>66</v>
      </c>
      <c r="F127" s="21">
        <f>Ident!F127-Kal!A$11+1-(INT((CHOOSE(WEEKDAY(Kal!A$11),0,1,2,3,4,5,6)+(Ident!F127-Kal!A$11+1))/7))-(INT((CHOOSE(WEEKDAY(Kal!A$11),6,0,1,2,3,4,5)+(Ident!F127-Kal!A$11+1))/7))</f>
        <v>-32807</v>
      </c>
      <c r="G127" s="21">
        <f>IF(AND(Ident!E127&lt;&gt;0,Ident!F127&lt;&gt;0),D127,IF(AND(Ident!E127&lt;&gt;0,Ident!F127=0),E127,IF(AND(Ident!E127=0,Ident!F127&lt;&gt;0),F127,ad5kw)))</f>
        <v>66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45931</v>
      </c>
      <c r="D128" s="21">
        <f>Ident!F128-C128+1-(INT((CHOOSE(WEEKDAY(C128),0,1,2,3,4,5,6)+(Ident!F128-C128+1))/7))-(INT((CHOOSE(WEEKDAY(C128),6,0,1,2,3,4,5)+(Ident!F128-C128+1))/7))</f>
        <v>-32807</v>
      </c>
      <c r="E128" s="21">
        <f>Kal!B$13-C128+1-(INT((CHOOSE(WEEKDAY(C128),0,1,2,3,4,5,6)+(Kal!B$13-C128+1))/7))-(INT((CHOOSE(WEEKDAY(C128),6,0,1,2,3,4,5)+(Kal!B$13-C128+1))/7))</f>
        <v>66</v>
      </c>
      <c r="F128" s="21">
        <f>Ident!F128-Kal!A$11+1-(INT((CHOOSE(WEEKDAY(Kal!A$11),0,1,2,3,4,5,6)+(Ident!F128-Kal!A$11+1))/7))-(INT((CHOOSE(WEEKDAY(Kal!A$11),6,0,1,2,3,4,5)+(Ident!F128-Kal!A$11+1))/7))</f>
        <v>-32807</v>
      </c>
      <c r="G128" s="21">
        <f>IF(AND(Ident!E128&lt;&gt;0,Ident!F128&lt;&gt;0),D128,IF(AND(Ident!E128&lt;&gt;0,Ident!F128=0),E128,IF(AND(Ident!E128=0,Ident!F128&lt;&gt;0),F128,ad5kw)))</f>
        <v>66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45931</v>
      </c>
      <c r="D129" s="21">
        <f>Ident!F129-C129+1-(INT((CHOOSE(WEEKDAY(C129),0,1,2,3,4,5,6)+(Ident!F129-C129+1))/7))-(INT((CHOOSE(WEEKDAY(C129),6,0,1,2,3,4,5)+(Ident!F129-C129+1))/7))</f>
        <v>-32807</v>
      </c>
      <c r="E129" s="21">
        <f>Kal!B$13-C129+1-(INT((CHOOSE(WEEKDAY(C129),0,1,2,3,4,5,6)+(Kal!B$13-C129+1))/7))-(INT((CHOOSE(WEEKDAY(C129),6,0,1,2,3,4,5)+(Kal!B$13-C129+1))/7))</f>
        <v>66</v>
      </c>
      <c r="F129" s="21">
        <f>Ident!F129-Kal!A$11+1-(INT((CHOOSE(WEEKDAY(Kal!A$11),0,1,2,3,4,5,6)+(Ident!F129-Kal!A$11+1))/7))-(INT((CHOOSE(WEEKDAY(Kal!A$11),6,0,1,2,3,4,5)+(Ident!F129-Kal!A$11+1))/7))</f>
        <v>-32807</v>
      </c>
      <c r="G129" s="21">
        <f>IF(AND(Ident!E129&lt;&gt;0,Ident!F129&lt;&gt;0),D129,IF(AND(Ident!E129&lt;&gt;0,Ident!F129=0),E129,IF(AND(Ident!E129=0,Ident!F129&lt;&gt;0),F129,ad5kw)))</f>
        <v>66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45931</v>
      </c>
      <c r="D130" s="21">
        <f>Ident!F130-C130+1-(INT((CHOOSE(WEEKDAY(C130),0,1,2,3,4,5,6)+(Ident!F130-C130+1))/7))-(INT((CHOOSE(WEEKDAY(C130),6,0,1,2,3,4,5)+(Ident!F130-C130+1))/7))</f>
        <v>-32807</v>
      </c>
      <c r="E130" s="21">
        <f>Kal!B$13-C130+1-(INT((CHOOSE(WEEKDAY(C130),0,1,2,3,4,5,6)+(Kal!B$13-C130+1))/7))-(INT((CHOOSE(WEEKDAY(C130),6,0,1,2,3,4,5)+(Kal!B$13-C130+1))/7))</f>
        <v>66</v>
      </c>
      <c r="F130" s="21">
        <f>Ident!F130-Kal!A$11+1-(INT((CHOOSE(WEEKDAY(Kal!A$11),0,1,2,3,4,5,6)+(Ident!F130-Kal!A$11+1))/7))-(INT((CHOOSE(WEEKDAY(Kal!A$11),6,0,1,2,3,4,5)+(Ident!F130-Kal!A$11+1))/7))</f>
        <v>-32807</v>
      </c>
      <c r="G130" s="21">
        <f>IF(AND(Ident!E130&lt;&gt;0,Ident!F130&lt;&gt;0),D130,IF(AND(Ident!E130&lt;&gt;0,Ident!F130=0),E130,IF(AND(Ident!E130=0,Ident!F130&lt;&gt;0),F130,ad5kw)))</f>
        <v>66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45931</v>
      </c>
      <c r="D131" s="21">
        <f>Ident!F131-C131+1-(INT((CHOOSE(WEEKDAY(C131),0,1,2,3,4,5,6)+(Ident!F131-C131+1))/7))-(INT((CHOOSE(WEEKDAY(C131),6,0,1,2,3,4,5)+(Ident!F131-C131+1))/7))</f>
        <v>-32807</v>
      </c>
      <c r="E131" s="21">
        <f>Kal!B$13-C131+1-(INT((CHOOSE(WEEKDAY(C131),0,1,2,3,4,5,6)+(Kal!B$13-C131+1))/7))-(INT((CHOOSE(WEEKDAY(C131),6,0,1,2,3,4,5)+(Kal!B$13-C131+1))/7))</f>
        <v>66</v>
      </c>
      <c r="F131" s="21">
        <f>Ident!F131-Kal!A$11+1-(INT((CHOOSE(WEEKDAY(Kal!A$11),0,1,2,3,4,5,6)+(Ident!F131-Kal!A$11+1))/7))-(INT((CHOOSE(WEEKDAY(Kal!A$11),6,0,1,2,3,4,5)+(Ident!F131-Kal!A$11+1))/7))</f>
        <v>-32807</v>
      </c>
      <c r="G131" s="21">
        <f>IF(AND(Ident!E131&lt;&gt;0,Ident!F131&lt;&gt;0),D131,IF(AND(Ident!E131&lt;&gt;0,Ident!F131=0),E131,IF(AND(Ident!E131=0,Ident!F131&lt;&gt;0),F131,ad5kw)))</f>
        <v>66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45931</v>
      </c>
      <c r="D132" s="21">
        <f>Ident!F132-C132+1-(INT((CHOOSE(WEEKDAY(C132),0,1,2,3,4,5,6)+(Ident!F132-C132+1))/7))-(INT((CHOOSE(WEEKDAY(C132),6,0,1,2,3,4,5)+(Ident!F132-C132+1))/7))</f>
        <v>-32807</v>
      </c>
      <c r="E132" s="21">
        <f>Kal!B$13-C132+1-(INT((CHOOSE(WEEKDAY(C132),0,1,2,3,4,5,6)+(Kal!B$13-C132+1))/7))-(INT((CHOOSE(WEEKDAY(C132),6,0,1,2,3,4,5)+(Kal!B$13-C132+1))/7))</f>
        <v>66</v>
      </c>
      <c r="F132" s="21">
        <f>Ident!F132-Kal!A$11+1-(INT((CHOOSE(WEEKDAY(Kal!A$11),0,1,2,3,4,5,6)+(Ident!F132-Kal!A$11+1))/7))-(INT((CHOOSE(WEEKDAY(Kal!A$11),6,0,1,2,3,4,5)+(Ident!F132-Kal!A$11+1))/7))</f>
        <v>-32807</v>
      </c>
      <c r="G132" s="21">
        <f>IF(AND(Ident!E132&lt;&gt;0,Ident!F132&lt;&gt;0),D132,IF(AND(Ident!E132&lt;&gt;0,Ident!F132=0),E132,IF(AND(Ident!E132=0,Ident!F132&lt;&gt;0),F132,ad5kw)))</f>
        <v>66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45931</v>
      </c>
      <c r="D133" s="21">
        <f>Ident!F133-C133+1-(INT((CHOOSE(WEEKDAY(C133),0,1,2,3,4,5,6)+(Ident!F133-C133+1))/7))-(INT((CHOOSE(WEEKDAY(C133),6,0,1,2,3,4,5)+(Ident!F133-C133+1))/7))</f>
        <v>-32807</v>
      </c>
      <c r="E133" s="21">
        <f>Kal!B$13-C133+1-(INT((CHOOSE(WEEKDAY(C133),0,1,2,3,4,5,6)+(Kal!B$13-C133+1))/7))-(INT((CHOOSE(WEEKDAY(C133),6,0,1,2,3,4,5)+(Kal!B$13-C133+1))/7))</f>
        <v>66</v>
      </c>
      <c r="F133" s="21">
        <f>Ident!F133-Kal!A$11+1-(INT((CHOOSE(WEEKDAY(Kal!A$11),0,1,2,3,4,5,6)+(Ident!F133-Kal!A$11+1))/7))-(INT((CHOOSE(WEEKDAY(Kal!A$11),6,0,1,2,3,4,5)+(Ident!F133-Kal!A$11+1))/7))</f>
        <v>-32807</v>
      </c>
      <c r="G133" s="21">
        <f>IF(AND(Ident!E133&lt;&gt;0,Ident!F133&lt;&gt;0),D133,IF(AND(Ident!E133&lt;&gt;0,Ident!F133=0),E133,IF(AND(Ident!E133=0,Ident!F133&lt;&gt;0),F133,ad5kw)))</f>
        <v>66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45931</v>
      </c>
      <c r="D134" s="21">
        <f>Ident!F134-C134+1-(INT((CHOOSE(WEEKDAY(C134),0,1,2,3,4,5,6)+(Ident!F134-C134+1))/7))-(INT((CHOOSE(WEEKDAY(C134),6,0,1,2,3,4,5)+(Ident!F134-C134+1))/7))</f>
        <v>-32807</v>
      </c>
      <c r="E134" s="21">
        <f>Kal!B$13-C134+1-(INT((CHOOSE(WEEKDAY(C134),0,1,2,3,4,5,6)+(Kal!B$13-C134+1))/7))-(INT((CHOOSE(WEEKDAY(C134),6,0,1,2,3,4,5)+(Kal!B$13-C134+1))/7))</f>
        <v>66</v>
      </c>
      <c r="F134" s="21">
        <f>Ident!F134-Kal!A$11+1-(INT((CHOOSE(WEEKDAY(Kal!A$11),0,1,2,3,4,5,6)+(Ident!F134-Kal!A$11+1))/7))-(INT((CHOOSE(WEEKDAY(Kal!A$11),6,0,1,2,3,4,5)+(Ident!F134-Kal!A$11+1))/7))</f>
        <v>-32807</v>
      </c>
      <c r="G134" s="21">
        <f>IF(AND(Ident!E134&lt;&gt;0,Ident!F134&lt;&gt;0),D134,IF(AND(Ident!E134&lt;&gt;0,Ident!F134=0),E134,IF(AND(Ident!E134=0,Ident!F134&lt;&gt;0),F134,ad5kw)))</f>
        <v>66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45931</v>
      </c>
      <c r="D135" s="21">
        <f>Ident!F135-C135+1-(INT((CHOOSE(WEEKDAY(C135),0,1,2,3,4,5,6)+(Ident!F135-C135+1))/7))-(INT((CHOOSE(WEEKDAY(C135),6,0,1,2,3,4,5)+(Ident!F135-C135+1))/7))</f>
        <v>-32807</v>
      </c>
      <c r="E135" s="21">
        <f>Kal!B$13-C135+1-(INT((CHOOSE(WEEKDAY(C135),0,1,2,3,4,5,6)+(Kal!B$13-C135+1))/7))-(INT((CHOOSE(WEEKDAY(C135),6,0,1,2,3,4,5)+(Kal!B$13-C135+1))/7))</f>
        <v>66</v>
      </c>
      <c r="F135" s="21">
        <f>Ident!F135-Kal!A$11+1-(INT((CHOOSE(WEEKDAY(Kal!A$11),0,1,2,3,4,5,6)+(Ident!F135-Kal!A$11+1))/7))-(INT((CHOOSE(WEEKDAY(Kal!A$11),6,0,1,2,3,4,5)+(Ident!F135-Kal!A$11+1))/7))</f>
        <v>-32807</v>
      </c>
      <c r="G135" s="21">
        <f>IF(AND(Ident!E135&lt;&gt;0,Ident!F135&lt;&gt;0),D135,IF(AND(Ident!E135&lt;&gt;0,Ident!F135=0),E135,IF(AND(Ident!E135=0,Ident!F135&lt;&gt;0),F135,ad5kw)))</f>
        <v>66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45931</v>
      </c>
      <c r="D136" s="21">
        <f>Ident!F136-C136+1-(INT((CHOOSE(WEEKDAY(C136),0,1,2,3,4,5,6)+(Ident!F136-C136+1))/7))-(INT((CHOOSE(WEEKDAY(C136),6,0,1,2,3,4,5)+(Ident!F136-C136+1))/7))</f>
        <v>-32807</v>
      </c>
      <c r="E136" s="21">
        <f>Kal!B$13-C136+1-(INT((CHOOSE(WEEKDAY(C136),0,1,2,3,4,5,6)+(Kal!B$13-C136+1))/7))-(INT((CHOOSE(WEEKDAY(C136),6,0,1,2,3,4,5)+(Kal!B$13-C136+1))/7))</f>
        <v>66</v>
      </c>
      <c r="F136" s="21">
        <f>Ident!F136-Kal!A$11+1-(INT((CHOOSE(WEEKDAY(Kal!A$11),0,1,2,3,4,5,6)+(Ident!F136-Kal!A$11+1))/7))-(INT((CHOOSE(WEEKDAY(Kal!A$11),6,0,1,2,3,4,5)+(Ident!F136-Kal!A$11+1))/7))</f>
        <v>-32807</v>
      </c>
      <c r="G136" s="21">
        <f>IF(AND(Ident!E136&lt;&gt;0,Ident!F136&lt;&gt;0),D136,IF(AND(Ident!E136&lt;&gt;0,Ident!F136=0),E136,IF(AND(Ident!E136=0,Ident!F136&lt;&gt;0),F136,ad5kw)))</f>
        <v>66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45931</v>
      </c>
      <c r="D137" s="21">
        <f>Ident!F137-C137+1-(INT((CHOOSE(WEEKDAY(C137),0,1,2,3,4,5,6)+(Ident!F137-C137+1))/7))-(INT((CHOOSE(WEEKDAY(C137),6,0,1,2,3,4,5)+(Ident!F137-C137+1))/7))</f>
        <v>-32807</v>
      </c>
      <c r="E137" s="21">
        <f>Kal!B$13-C137+1-(INT((CHOOSE(WEEKDAY(C137),0,1,2,3,4,5,6)+(Kal!B$13-C137+1))/7))-(INT((CHOOSE(WEEKDAY(C137),6,0,1,2,3,4,5)+(Kal!B$13-C137+1))/7))</f>
        <v>66</v>
      </c>
      <c r="F137" s="21">
        <f>Ident!F137-Kal!A$11+1-(INT((CHOOSE(WEEKDAY(Kal!A$11),0,1,2,3,4,5,6)+(Ident!F137-Kal!A$11+1))/7))-(INT((CHOOSE(WEEKDAY(Kal!A$11),6,0,1,2,3,4,5)+(Ident!F137-Kal!A$11+1))/7))</f>
        <v>-32807</v>
      </c>
      <c r="G137" s="21">
        <f>IF(AND(Ident!E137&lt;&gt;0,Ident!F137&lt;&gt;0),D137,IF(AND(Ident!E137&lt;&gt;0,Ident!F137=0),E137,IF(AND(Ident!E137=0,Ident!F137&lt;&gt;0),F137,ad5kw)))</f>
        <v>66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45931</v>
      </c>
      <c r="D138" s="21">
        <f>Ident!F138-C138+1-(INT((CHOOSE(WEEKDAY(C138),0,1,2,3,4,5,6)+(Ident!F138-C138+1))/7))-(INT((CHOOSE(WEEKDAY(C138),6,0,1,2,3,4,5)+(Ident!F138-C138+1))/7))</f>
        <v>-32807</v>
      </c>
      <c r="E138" s="21">
        <f>Kal!B$13-C138+1-(INT((CHOOSE(WEEKDAY(C138),0,1,2,3,4,5,6)+(Kal!B$13-C138+1))/7))-(INT((CHOOSE(WEEKDAY(C138),6,0,1,2,3,4,5)+(Kal!B$13-C138+1))/7))</f>
        <v>66</v>
      </c>
      <c r="F138" s="21">
        <f>Ident!F138-Kal!A$11+1-(INT((CHOOSE(WEEKDAY(Kal!A$11),0,1,2,3,4,5,6)+(Ident!F138-Kal!A$11+1))/7))-(INT((CHOOSE(WEEKDAY(Kal!A$11),6,0,1,2,3,4,5)+(Ident!F138-Kal!A$11+1))/7))</f>
        <v>-32807</v>
      </c>
      <c r="G138" s="21">
        <f>IF(AND(Ident!E138&lt;&gt;0,Ident!F138&lt;&gt;0),D138,IF(AND(Ident!E138&lt;&gt;0,Ident!F138=0),E138,IF(AND(Ident!E138=0,Ident!F138&lt;&gt;0),F138,ad5kw)))</f>
        <v>66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45931</v>
      </c>
      <c r="D139" s="21">
        <f>Ident!F139-C139+1-(INT((CHOOSE(WEEKDAY(C139),0,1,2,3,4,5,6)+(Ident!F139-C139+1))/7))-(INT((CHOOSE(WEEKDAY(C139),6,0,1,2,3,4,5)+(Ident!F139-C139+1))/7))</f>
        <v>-32807</v>
      </c>
      <c r="E139" s="21">
        <f>Kal!B$13-C139+1-(INT((CHOOSE(WEEKDAY(C139),0,1,2,3,4,5,6)+(Kal!B$13-C139+1))/7))-(INT((CHOOSE(WEEKDAY(C139),6,0,1,2,3,4,5)+(Kal!B$13-C139+1))/7))</f>
        <v>66</v>
      </c>
      <c r="F139" s="21">
        <f>Ident!F139-Kal!A$11+1-(INT((CHOOSE(WEEKDAY(Kal!A$11),0,1,2,3,4,5,6)+(Ident!F139-Kal!A$11+1))/7))-(INT((CHOOSE(WEEKDAY(Kal!A$11),6,0,1,2,3,4,5)+(Ident!F139-Kal!A$11+1))/7))</f>
        <v>-32807</v>
      </c>
      <c r="G139" s="21">
        <f>IF(AND(Ident!E139&lt;&gt;0,Ident!F139&lt;&gt;0),D139,IF(AND(Ident!E139&lt;&gt;0,Ident!F139=0),E139,IF(AND(Ident!E139=0,Ident!F139&lt;&gt;0),F139,ad5kw)))</f>
        <v>66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45931</v>
      </c>
      <c r="D140" s="21">
        <f>Ident!F140-C140+1-(INT((CHOOSE(WEEKDAY(C140),0,1,2,3,4,5,6)+(Ident!F140-C140+1))/7))-(INT((CHOOSE(WEEKDAY(C140),6,0,1,2,3,4,5)+(Ident!F140-C140+1))/7))</f>
        <v>-32807</v>
      </c>
      <c r="E140" s="21">
        <f>Kal!B$13-C140+1-(INT((CHOOSE(WEEKDAY(C140),0,1,2,3,4,5,6)+(Kal!B$13-C140+1))/7))-(INT((CHOOSE(WEEKDAY(C140),6,0,1,2,3,4,5)+(Kal!B$13-C140+1))/7))</f>
        <v>66</v>
      </c>
      <c r="F140" s="21">
        <f>Ident!F140-Kal!A$11+1-(INT((CHOOSE(WEEKDAY(Kal!A$11),0,1,2,3,4,5,6)+(Ident!F140-Kal!A$11+1))/7))-(INT((CHOOSE(WEEKDAY(Kal!A$11),6,0,1,2,3,4,5)+(Ident!F140-Kal!A$11+1))/7))</f>
        <v>-32807</v>
      </c>
      <c r="G140" s="21">
        <f>IF(AND(Ident!E140&lt;&gt;0,Ident!F140&lt;&gt;0),D140,IF(AND(Ident!E140&lt;&gt;0,Ident!F140=0),E140,IF(AND(Ident!E140=0,Ident!F140&lt;&gt;0),F140,ad5kw)))</f>
        <v>66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45931</v>
      </c>
      <c r="D141" s="21">
        <f>Ident!F141-C141+1-(INT((CHOOSE(WEEKDAY(C141),0,1,2,3,4,5,6)+(Ident!F141-C141+1))/7))-(INT((CHOOSE(WEEKDAY(C141),6,0,1,2,3,4,5)+(Ident!F141-C141+1))/7))</f>
        <v>-32807</v>
      </c>
      <c r="E141" s="21">
        <f>Kal!B$13-C141+1-(INT((CHOOSE(WEEKDAY(C141),0,1,2,3,4,5,6)+(Kal!B$13-C141+1))/7))-(INT((CHOOSE(WEEKDAY(C141),6,0,1,2,3,4,5)+(Kal!B$13-C141+1))/7))</f>
        <v>66</v>
      </c>
      <c r="F141" s="21">
        <f>Ident!F141-Kal!A$11+1-(INT((CHOOSE(WEEKDAY(Kal!A$11),0,1,2,3,4,5,6)+(Ident!F141-Kal!A$11+1))/7))-(INT((CHOOSE(WEEKDAY(Kal!A$11),6,0,1,2,3,4,5)+(Ident!F141-Kal!A$11+1))/7))</f>
        <v>-32807</v>
      </c>
      <c r="G141" s="21">
        <f>IF(AND(Ident!E141&lt;&gt;0,Ident!F141&lt;&gt;0),D141,IF(AND(Ident!E141&lt;&gt;0,Ident!F141=0),E141,IF(AND(Ident!E141=0,Ident!F141&lt;&gt;0),F141,ad5kw)))</f>
        <v>66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45931</v>
      </c>
      <c r="D142" s="21">
        <f>Ident!F142-C142+1-(INT((CHOOSE(WEEKDAY(C142),0,1,2,3,4,5,6)+(Ident!F142-C142+1))/7))-(INT((CHOOSE(WEEKDAY(C142),6,0,1,2,3,4,5)+(Ident!F142-C142+1))/7))</f>
        <v>-32807</v>
      </c>
      <c r="E142" s="21">
        <f>Kal!B$13-C142+1-(INT((CHOOSE(WEEKDAY(C142),0,1,2,3,4,5,6)+(Kal!B$13-C142+1))/7))-(INT((CHOOSE(WEEKDAY(C142),6,0,1,2,3,4,5)+(Kal!B$13-C142+1))/7))</f>
        <v>66</v>
      </c>
      <c r="F142" s="21">
        <f>Ident!F142-Kal!A$11+1-(INT((CHOOSE(WEEKDAY(Kal!A$11),0,1,2,3,4,5,6)+(Ident!F142-Kal!A$11+1))/7))-(INT((CHOOSE(WEEKDAY(Kal!A$11),6,0,1,2,3,4,5)+(Ident!F142-Kal!A$11+1))/7))</f>
        <v>-32807</v>
      </c>
      <c r="G142" s="21">
        <f>IF(AND(Ident!E142&lt;&gt;0,Ident!F142&lt;&gt;0),D142,IF(AND(Ident!E142&lt;&gt;0,Ident!F142=0),E142,IF(AND(Ident!E142=0,Ident!F142&lt;&gt;0),F142,ad5kw)))</f>
        <v>66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45931</v>
      </c>
      <c r="D143" s="21">
        <f>Ident!F143-C143+1-(INT((CHOOSE(WEEKDAY(C143),0,1,2,3,4,5,6)+(Ident!F143-C143+1))/7))-(INT((CHOOSE(WEEKDAY(C143),6,0,1,2,3,4,5)+(Ident!F143-C143+1))/7))</f>
        <v>-32807</v>
      </c>
      <c r="E143" s="21">
        <f>Kal!B$13-C143+1-(INT((CHOOSE(WEEKDAY(C143),0,1,2,3,4,5,6)+(Kal!B$13-C143+1))/7))-(INT((CHOOSE(WEEKDAY(C143),6,0,1,2,3,4,5)+(Kal!B$13-C143+1))/7))</f>
        <v>66</v>
      </c>
      <c r="F143" s="21">
        <f>Ident!F143-Kal!A$11+1-(INT((CHOOSE(WEEKDAY(Kal!A$11),0,1,2,3,4,5,6)+(Ident!F143-Kal!A$11+1))/7))-(INT((CHOOSE(WEEKDAY(Kal!A$11),6,0,1,2,3,4,5)+(Ident!F143-Kal!A$11+1))/7))</f>
        <v>-32807</v>
      </c>
      <c r="G143" s="21">
        <f>IF(AND(Ident!E143&lt;&gt;0,Ident!F143&lt;&gt;0),D143,IF(AND(Ident!E143&lt;&gt;0,Ident!F143=0),E143,IF(AND(Ident!E143=0,Ident!F143&lt;&gt;0),F143,ad5kw)))</f>
        <v>66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45931</v>
      </c>
      <c r="D144" s="21">
        <f>Ident!F144-C144+1-(INT((CHOOSE(WEEKDAY(C144),0,1,2,3,4,5,6)+(Ident!F144-C144+1))/7))-(INT((CHOOSE(WEEKDAY(C144),6,0,1,2,3,4,5)+(Ident!F144-C144+1))/7))</f>
        <v>-32807</v>
      </c>
      <c r="E144" s="21">
        <f>Kal!B$13-C144+1-(INT((CHOOSE(WEEKDAY(C144),0,1,2,3,4,5,6)+(Kal!B$13-C144+1))/7))-(INT((CHOOSE(WEEKDAY(C144),6,0,1,2,3,4,5)+(Kal!B$13-C144+1))/7))</f>
        <v>66</v>
      </c>
      <c r="F144" s="21">
        <f>Ident!F144-Kal!A$11+1-(INT((CHOOSE(WEEKDAY(Kal!A$11),0,1,2,3,4,5,6)+(Ident!F144-Kal!A$11+1))/7))-(INT((CHOOSE(WEEKDAY(Kal!A$11),6,0,1,2,3,4,5)+(Ident!F144-Kal!A$11+1))/7))</f>
        <v>-32807</v>
      </c>
      <c r="G144" s="21">
        <f>IF(AND(Ident!E144&lt;&gt;0,Ident!F144&lt;&gt;0),D144,IF(AND(Ident!E144&lt;&gt;0,Ident!F144=0),E144,IF(AND(Ident!E144=0,Ident!F144&lt;&gt;0),F144,ad5kw)))</f>
        <v>66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45931</v>
      </c>
      <c r="D145" s="21">
        <f>Ident!F145-C145+1-(INT((CHOOSE(WEEKDAY(C145),0,1,2,3,4,5,6)+(Ident!F145-C145+1))/7))-(INT((CHOOSE(WEEKDAY(C145),6,0,1,2,3,4,5)+(Ident!F145-C145+1))/7))</f>
        <v>-32807</v>
      </c>
      <c r="E145" s="21">
        <f>Kal!B$13-C145+1-(INT((CHOOSE(WEEKDAY(C145),0,1,2,3,4,5,6)+(Kal!B$13-C145+1))/7))-(INT((CHOOSE(WEEKDAY(C145),6,0,1,2,3,4,5)+(Kal!B$13-C145+1))/7))</f>
        <v>66</v>
      </c>
      <c r="F145" s="21">
        <f>Ident!F145-Kal!A$11+1-(INT((CHOOSE(WEEKDAY(Kal!A$11),0,1,2,3,4,5,6)+(Ident!F145-Kal!A$11+1))/7))-(INT((CHOOSE(WEEKDAY(Kal!A$11),6,0,1,2,3,4,5)+(Ident!F145-Kal!A$11+1))/7))</f>
        <v>-32807</v>
      </c>
      <c r="G145" s="21">
        <f>IF(AND(Ident!E145&lt;&gt;0,Ident!F145&lt;&gt;0),D145,IF(AND(Ident!E145&lt;&gt;0,Ident!F145=0),E145,IF(AND(Ident!E145=0,Ident!F145&lt;&gt;0),F145,ad5kw)))</f>
        <v>66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45931</v>
      </c>
      <c r="D146" s="21">
        <f>Ident!F146-C146+1-(INT((CHOOSE(WEEKDAY(C146),0,1,2,3,4,5,6)+(Ident!F146-C146+1))/7))-(INT((CHOOSE(WEEKDAY(C146),6,0,1,2,3,4,5)+(Ident!F146-C146+1))/7))</f>
        <v>-32807</v>
      </c>
      <c r="E146" s="21">
        <f>Kal!B$13-C146+1-(INT((CHOOSE(WEEKDAY(C146),0,1,2,3,4,5,6)+(Kal!B$13-C146+1))/7))-(INT((CHOOSE(WEEKDAY(C146),6,0,1,2,3,4,5)+(Kal!B$13-C146+1))/7))</f>
        <v>66</v>
      </c>
      <c r="F146" s="21">
        <f>Ident!F146-Kal!A$11+1-(INT((CHOOSE(WEEKDAY(Kal!A$11),0,1,2,3,4,5,6)+(Ident!F146-Kal!A$11+1))/7))-(INT((CHOOSE(WEEKDAY(Kal!A$11),6,0,1,2,3,4,5)+(Ident!F146-Kal!A$11+1))/7))</f>
        <v>-32807</v>
      </c>
      <c r="G146" s="21">
        <f>IF(AND(Ident!E146&lt;&gt;0,Ident!F146&lt;&gt;0),D146,IF(AND(Ident!E146&lt;&gt;0,Ident!F146=0),E146,IF(AND(Ident!E146=0,Ident!F146&lt;&gt;0),F146,ad5kw)))</f>
        <v>66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45931</v>
      </c>
      <c r="D147" s="21">
        <f>Ident!F147-C147+1-(INT((CHOOSE(WEEKDAY(C147),0,1,2,3,4,5,6)+(Ident!F147-C147+1))/7))-(INT((CHOOSE(WEEKDAY(C147),6,0,1,2,3,4,5)+(Ident!F147-C147+1))/7))</f>
        <v>-32807</v>
      </c>
      <c r="E147" s="21">
        <f>Kal!B$13-C147+1-(INT((CHOOSE(WEEKDAY(C147),0,1,2,3,4,5,6)+(Kal!B$13-C147+1))/7))-(INT((CHOOSE(WEEKDAY(C147),6,0,1,2,3,4,5)+(Kal!B$13-C147+1))/7))</f>
        <v>66</v>
      </c>
      <c r="F147" s="21">
        <f>Ident!F147-Kal!A$11+1-(INT((CHOOSE(WEEKDAY(Kal!A$11),0,1,2,3,4,5,6)+(Ident!F147-Kal!A$11+1))/7))-(INT((CHOOSE(WEEKDAY(Kal!A$11),6,0,1,2,3,4,5)+(Ident!F147-Kal!A$11+1))/7))</f>
        <v>-32807</v>
      </c>
      <c r="G147" s="21">
        <f>IF(AND(Ident!E147&lt;&gt;0,Ident!F147&lt;&gt;0),D147,IF(AND(Ident!E147&lt;&gt;0,Ident!F147=0),E147,IF(AND(Ident!E147=0,Ident!F147&lt;&gt;0),F147,ad5kw)))</f>
        <v>66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45931</v>
      </c>
      <c r="D148" s="21">
        <f>Ident!F148-C148+1-(INT((CHOOSE(WEEKDAY(C148),0,1,2,3,4,5,6)+(Ident!F148-C148+1))/7))-(INT((CHOOSE(WEEKDAY(C148),6,0,1,2,3,4,5)+(Ident!F148-C148+1))/7))</f>
        <v>-32807</v>
      </c>
      <c r="E148" s="21">
        <f>Kal!B$13-C148+1-(INT((CHOOSE(WEEKDAY(C148),0,1,2,3,4,5,6)+(Kal!B$13-C148+1))/7))-(INT((CHOOSE(WEEKDAY(C148),6,0,1,2,3,4,5)+(Kal!B$13-C148+1))/7))</f>
        <v>66</v>
      </c>
      <c r="F148" s="21">
        <f>Ident!F148-Kal!A$11+1-(INT((CHOOSE(WEEKDAY(Kal!A$11),0,1,2,3,4,5,6)+(Ident!F148-Kal!A$11+1))/7))-(INT((CHOOSE(WEEKDAY(Kal!A$11),6,0,1,2,3,4,5)+(Ident!F148-Kal!A$11+1))/7))</f>
        <v>-32807</v>
      </c>
      <c r="G148" s="21">
        <f>IF(AND(Ident!E148&lt;&gt;0,Ident!F148&lt;&gt;0),D148,IF(AND(Ident!E148&lt;&gt;0,Ident!F148=0),E148,IF(AND(Ident!E148=0,Ident!F148&lt;&gt;0),F148,ad5kw)))</f>
        <v>66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45931</v>
      </c>
      <c r="D149" s="21">
        <f>Ident!F149-C149+1-(INT((CHOOSE(WEEKDAY(C149),0,1,2,3,4,5,6)+(Ident!F149-C149+1))/7))-(INT((CHOOSE(WEEKDAY(C149),6,0,1,2,3,4,5)+(Ident!F149-C149+1))/7))</f>
        <v>-32807</v>
      </c>
      <c r="E149" s="21">
        <f>Kal!B$13-C149+1-(INT((CHOOSE(WEEKDAY(C149),0,1,2,3,4,5,6)+(Kal!B$13-C149+1))/7))-(INT((CHOOSE(WEEKDAY(C149),6,0,1,2,3,4,5)+(Kal!B$13-C149+1))/7))</f>
        <v>66</v>
      </c>
      <c r="F149" s="21">
        <f>Ident!F149-Kal!A$11+1-(INT((CHOOSE(WEEKDAY(Kal!A$11),0,1,2,3,4,5,6)+(Ident!F149-Kal!A$11+1))/7))-(INT((CHOOSE(WEEKDAY(Kal!A$11),6,0,1,2,3,4,5)+(Ident!F149-Kal!A$11+1))/7))</f>
        <v>-32807</v>
      </c>
      <c r="G149" s="21">
        <f>IF(AND(Ident!E149&lt;&gt;0,Ident!F149&lt;&gt;0),D149,IF(AND(Ident!E149&lt;&gt;0,Ident!F149=0),E149,IF(AND(Ident!E149=0,Ident!F149&lt;&gt;0),F149,ad5kw)))</f>
        <v>66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45931</v>
      </c>
      <c r="D150" s="21">
        <f>Ident!F150-C150+1-(INT((CHOOSE(WEEKDAY(C150),0,1,2,3,4,5,6)+(Ident!F150-C150+1))/7))-(INT((CHOOSE(WEEKDAY(C150),6,0,1,2,3,4,5)+(Ident!F150-C150+1))/7))</f>
        <v>-32807</v>
      </c>
      <c r="E150" s="21">
        <f>Kal!B$13-C150+1-(INT((CHOOSE(WEEKDAY(C150),0,1,2,3,4,5,6)+(Kal!B$13-C150+1))/7))-(INT((CHOOSE(WEEKDAY(C150),6,0,1,2,3,4,5)+(Kal!B$13-C150+1))/7))</f>
        <v>66</v>
      </c>
      <c r="F150" s="21">
        <f>Ident!F150-Kal!A$11+1-(INT((CHOOSE(WEEKDAY(Kal!A$11),0,1,2,3,4,5,6)+(Ident!F150-Kal!A$11+1))/7))-(INT((CHOOSE(WEEKDAY(Kal!A$11),6,0,1,2,3,4,5)+(Ident!F150-Kal!A$11+1))/7))</f>
        <v>-32807</v>
      </c>
      <c r="G150" s="21">
        <f>IF(AND(Ident!E150&lt;&gt;0,Ident!F150&lt;&gt;0),D150,IF(AND(Ident!E150&lt;&gt;0,Ident!F150=0),E150,IF(AND(Ident!E150=0,Ident!F150&lt;&gt;0),F150,ad5kw)))</f>
        <v>66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45931</v>
      </c>
      <c r="D151" s="21">
        <f>Ident!F151-C151+1-(INT((CHOOSE(WEEKDAY(C151),0,1,2,3,4,5,6)+(Ident!F151-C151+1))/7))-(INT((CHOOSE(WEEKDAY(C151),6,0,1,2,3,4,5)+(Ident!F151-C151+1))/7))</f>
        <v>-32807</v>
      </c>
      <c r="E151" s="21">
        <f>Kal!B$13-C151+1-(INT((CHOOSE(WEEKDAY(C151),0,1,2,3,4,5,6)+(Kal!B$13-C151+1))/7))-(INT((CHOOSE(WEEKDAY(C151),6,0,1,2,3,4,5)+(Kal!B$13-C151+1))/7))</f>
        <v>66</v>
      </c>
      <c r="F151" s="21">
        <f>Ident!F151-Kal!A$11+1-(INT((CHOOSE(WEEKDAY(Kal!A$11),0,1,2,3,4,5,6)+(Ident!F151-Kal!A$11+1))/7))-(INT((CHOOSE(WEEKDAY(Kal!A$11),6,0,1,2,3,4,5)+(Ident!F151-Kal!A$11+1))/7))</f>
        <v>-32807</v>
      </c>
      <c r="G151" s="21">
        <f>IF(AND(Ident!E151&lt;&gt;0,Ident!F151&lt;&gt;0),D151,IF(AND(Ident!E151&lt;&gt;0,Ident!F151=0),E151,IF(AND(Ident!E151=0,Ident!F151&lt;&gt;0),F151,ad5kw)))</f>
        <v>66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45931</v>
      </c>
      <c r="D152" s="21">
        <f>Ident!F152-C152+1-(INT((CHOOSE(WEEKDAY(C152),0,1,2,3,4,5,6)+(Ident!F152-C152+1))/7))-(INT((CHOOSE(WEEKDAY(C152),6,0,1,2,3,4,5)+(Ident!F152-C152+1))/7))</f>
        <v>-32807</v>
      </c>
      <c r="E152" s="21">
        <f>Kal!B$13-C152+1-(INT((CHOOSE(WEEKDAY(C152),0,1,2,3,4,5,6)+(Kal!B$13-C152+1))/7))-(INT((CHOOSE(WEEKDAY(C152),6,0,1,2,3,4,5)+(Kal!B$13-C152+1))/7))</f>
        <v>66</v>
      </c>
      <c r="F152" s="21">
        <f>Ident!F152-Kal!A$11+1-(INT((CHOOSE(WEEKDAY(Kal!A$11),0,1,2,3,4,5,6)+(Ident!F152-Kal!A$11+1))/7))-(INT((CHOOSE(WEEKDAY(Kal!A$11),6,0,1,2,3,4,5)+(Ident!F152-Kal!A$11+1))/7))</f>
        <v>-32807</v>
      </c>
      <c r="G152" s="21">
        <f>IF(AND(Ident!E152&lt;&gt;0,Ident!F152&lt;&gt;0),D152,IF(AND(Ident!E152&lt;&gt;0,Ident!F152=0),E152,IF(AND(Ident!E152=0,Ident!F152&lt;&gt;0),F152,ad5kw)))</f>
        <v>66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45931</v>
      </c>
      <c r="D153" s="21">
        <f>Ident!F153-C153+1-(INT((CHOOSE(WEEKDAY(C153),0,1,2,3,4,5,6)+(Ident!F153-C153+1))/7))-(INT((CHOOSE(WEEKDAY(C153),6,0,1,2,3,4,5)+(Ident!F153-C153+1))/7))</f>
        <v>-32807</v>
      </c>
      <c r="E153" s="21">
        <f>Kal!B$13-C153+1-(INT((CHOOSE(WEEKDAY(C153),0,1,2,3,4,5,6)+(Kal!B$13-C153+1))/7))-(INT((CHOOSE(WEEKDAY(C153),6,0,1,2,3,4,5)+(Kal!B$13-C153+1))/7))</f>
        <v>66</v>
      </c>
      <c r="F153" s="21">
        <f>Ident!F153-Kal!A$11+1-(INT((CHOOSE(WEEKDAY(Kal!A$11),0,1,2,3,4,5,6)+(Ident!F153-Kal!A$11+1))/7))-(INT((CHOOSE(WEEKDAY(Kal!A$11),6,0,1,2,3,4,5)+(Ident!F153-Kal!A$11+1))/7))</f>
        <v>-32807</v>
      </c>
      <c r="G153" s="21">
        <f>IF(AND(Ident!E153&lt;&gt;0,Ident!F153&lt;&gt;0),D153,IF(AND(Ident!E153&lt;&gt;0,Ident!F153=0),E153,IF(AND(Ident!E153=0,Ident!F153&lt;&gt;0),F153,ad5kw)))</f>
        <v>66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45931</v>
      </c>
      <c r="D154" s="21">
        <f>Ident!F154-C154+1-(INT((CHOOSE(WEEKDAY(C154),0,1,2,3,4,5,6)+(Ident!F154-C154+1))/7))-(INT((CHOOSE(WEEKDAY(C154),6,0,1,2,3,4,5)+(Ident!F154-C154+1))/7))</f>
        <v>-32807</v>
      </c>
      <c r="E154" s="21">
        <f>Kal!B$13-C154+1-(INT((CHOOSE(WEEKDAY(C154),0,1,2,3,4,5,6)+(Kal!B$13-C154+1))/7))-(INT((CHOOSE(WEEKDAY(C154),6,0,1,2,3,4,5)+(Kal!B$13-C154+1))/7))</f>
        <v>66</v>
      </c>
      <c r="F154" s="21">
        <f>Ident!F154-Kal!A$11+1-(INT((CHOOSE(WEEKDAY(Kal!A$11),0,1,2,3,4,5,6)+(Ident!F154-Kal!A$11+1))/7))-(INT((CHOOSE(WEEKDAY(Kal!A$11),6,0,1,2,3,4,5)+(Ident!F154-Kal!A$11+1))/7))</f>
        <v>-32807</v>
      </c>
      <c r="G154" s="21">
        <f>IF(AND(Ident!E154&lt;&gt;0,Ident!F154&lt;&gt;0),D154,IF(AND(Ident!E154&lt;&gt;0,Ident!F154=0),E154,IF(AND(Ident!E154=0,Ident!F154&lt;&gt;0),F154,ad5kw)))</f>
        <v>66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45931</v>
      </c>
      <c r="D155" s="21">
        <f>Ident!F155-C155+1-(INT((CHOOSE(WEEKDAY(C155),0,1,2,3,4,5,6)+(Ident!F155-C155+1))/7))-(INT((CHOOSE(WEEKDAY(C155),6,0,1,2,3,4,5)+(Ident!F155-C155+1))/7))</f>
        <v>-32807</v>
      </c>
      <c r="E155" s="21">
        <f>Kal!B$13-C155+1-(INT((CHOOSE(WEEKDAY(C155),0,1,2,3,4,5,6)+(Kal!B$13-C155+1))/7))-(INT((CHOOSE(WEEKDAY(C155),6,0,1,2,3,4,5)+(Kal!B$13-C155+1))/7))</f>
        <v>66</v>
      </c>
      <c r="F155" s="21">
        <f>Ident!F155-Kal!A$11+1-(INT((CHOOSE(WEEKDAY(Kal!A$11),0,1,2,3,4,5,6)+(Ident!F155-Kal!A$11+1))/7))-(INT((CHOOSE(WEEKDAY(Kal!A$11),6,0,1,2,3,4,5)+(Ident!F155-Kal!A$11+1))/7))</f>
        <v>-32807</v>
      </c>
      <c r="G155" s="21">
        <f>IF(AND(Ident!E155&lt;&gt;0,Ident!F155&lt;&gt;0),D155,IF(AND(Ident!E155&lt;&gt;0,Ident!F155=0),E155,IF(AND(Ident!E155=0,Ident!F155&lt;&gt;0),F155,ad5kw)))</f>
        <v>66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45931</v>
      </c>
      <c r="D156" s="21">
        <f>Ident!F156-C156+1-(INT((CHOOSE(WEEKDAY(C156),0,1,2,3,4,5,6)+(Ident!F156-C156+1))/7))-(INT((CHOOSE(WEEKDAY(C156),6,0,1,2,3,4,5)+(Ident!F156-C156+1))/7))</f>
        <v>-32807</v>
      </c>
      <c r="E156" s="21">
        <f>Kal!B$13-C156+1-(INT((CHOOSE(WEEKDAY(C156),0,1,2,3,4,5,6)+(Kal!B$13-C156+1))/7))-(INT((CHOOSE(WEEKDAY(C156),6,0,1,2,3,4,5)+(Kal!B$13-C156+1))/7))</f>
        <v>66</v>
      </c>
      <c r="F156" s="21">
        <f>Ident!F156-Kal!A$11+1-(INT((CHOOSE(WEEKDAY(Kal!A$11),0,1,2,3,4,5,6)+(Ident!F156-Kal!A$11+1))/7))-(INT((CHOOSE(WEEKDAY(Kal!A$11),6,0,1,2,3,4,5)+(Ident!F156-Kal!A$11+1))/7))</f>
        <v>-32807</v>
      </c>
      <c r="G156" s="21">
        <f>IF(AND(Ident!E156&lt;&gt;0,Ident!F156&lt;&gt;0),D156,IF(AND(Ident!E156&lt;&gt;0,Ident!F156=0),E156,IF(AND(Ident!E156=0,Ident!F156&lt;&gt;0),F156,ad5kw)))</f>
        <v>66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45931</v>
      </c>
      <c r="D157" s="21">
        <f>Ident!F157-C157+1-(INT((CHOOSE(WEEKDAY(C157),0,1,2,3,4,5,6)+(Ident!F157-C157+1))/7))-(INT((CHOOSE(WEEKDAY(C157),6,0,1,2,3,4,5)+(Ident!F157-C157+1))/7))</f>
        <v>-32807</v>
      </c>
      <c r="E157" s="21">
        <f>Kal!B$13-C157+1-(INT((CHOOSE(WEEKDAY(C157),0,1,2,3,4,5,6)+(Kal!B$13-C157+1))/7))-(INT((CHOOSE(WEEKDAY(C157),6,0,1,2,3,4,5)+(Kal!B$13-C157+1))/7))</f>
        <v>66</v>
      </c>
      <c r="F157" s="21">
        <f>Ident!F157-Kal!A$11+1-(INT((CHOOSE(WEEKDAY(Kal!A$11),0,1,2,3,4,5,6)+(Ident!F157-Kal!A$11+1))/7))-(INT((CHOOSE(WEEKDAY(Kal!A$11),6,0,1,2,3,4,5)+(Ident!F157-Kal!A$11+1))/7))</f>
        <v>-32807</v>
      </c>
      <c r="G157" s="21">
        <f>IF(AND(Ident!E157&lt;&gt;0,Ident!F157&lt;&gt;0),D157,IF(AND(Ident!E157&lt;&gt;0,Ident!F157=0),E157,IF(AND(Ident!E157=0,Ident!F157&lt;&gt;0),F157,ad5kw)))</f>
        <v>66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45931</v>
      </c>
      <c r="D158" s="21">
        <f>Ident!F158-C158+1-(INT((CHOOSE(WEEKDAY(C158),0,1,2,3,4,5,6)+(Ident!F158-C158+1))/7))-(INT((CHOOSE(WEEKDAY(C158),6,0,1,2,3,4,5)+(Ident!F158-C158+1))/7))</f>
        <v>-32807</v>
      </c>
      <c r="E158" s="21">
        <f>Kal!B$13-C158+1-(INT((CHOOSE(WEEKDAY(C158),0,1,2,3,4,5,6)+(Kal!B$13-C158+1))/7))-(INT((CHOOSE(WEEKDAY(C158),6,0,1,2,3,4,5)+(Kal!B$13-C158+1))/7))</f>
        <v>66</v>
      </c>
      <c r="F158" s="21">
        <f>Ident!F158-Kal!A$11+1-(INT((CHOOSE(WEEKDAY(Kal!A$11),0,1,2,3,4,5,6)+(Ident!F158-Kal!A$11+1))/7))-(INT((CHOOSE(WEEKDAY(Kal!A$11),6,0,1,2,3,4,5)+(Ident!F158-Kal!A$11+1))/7))</f>
        <v>-32807</v>
      </c>
      <c r="G158" s="21">
        <f>IF(AND(Ident!E158&lt;&gt;0,Ident!F158&lt;&gt;0),D158,IF(AND(Ident!E158&lt;&gt;0,Ident!F158=0),E158,IF(AND(Ident!E158=0,Ident!F158&lt;&gt;0),F158,ad5kw)))</f>
        <v>66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45931</v>
      </c>
      <c r="D159" s="21">
        <f>Ident!F159-C159+1-(INT((CHOOSE(WEEKDAY(C159),0,1,2,3,4,5,6)+(Ident!F159-C159+1))/7))-(INT((CHOOSE(WEEKDAY(C159),6,0,1,2,3,4,5)+(Ident!F159-C159+1))/7))</f>
        <v>-32807</v>
      </c>
      <c r="E159" s="21">
        <f>Kal!B$13-C159+1-(INT((CHOOSE(WEEKDAY(C159),0,1,2,3,4,5,6)+(Kal!B$13-C159+1))/7))-(INT((CHOOSE(WEEKDAY(C159),6,0,1,2,3,4,5)+(Kal!B$13-C159+1))/7))</f>
        <v>66</v>
      </c>
      <c r="F159" s="21">
        <f>Ident!F159-Kal!A$11+1-(INT((CHOOSE(WEEKDAY(Kal!A$11),0,1,2,3,4,5,6)+(Ident!F159-Kal!A$11+1))/7))-(INT((CHOOSE(WEEKDAY(Kal!A$11),6,0,1,2,3,4,5)+(Ident!F159-Kal!A$11+1))/7))</f>
        <v>-32807</v>
      </c>
      <c r="G159" s="21">
        <f>IF(AND(Ident!E159&lt;&gt;0,Ident!F159&lt;&gt;0),D159,IF(AND(Ident!E159&lt;&gt;0,Ident!F159=0),E159,IF(AND(Ident!E159=0,Ident!F159&lt;&gt;0),F159,ad5kw)))</f>
        <v>66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45931</v>
      </c>
      <c r="D160" s="21">
        <f>Ident!F160-C160+1-(INT((CHOOSE(WEEKDAY(C160),0,1,2,3,4,5,6)+(Ident!F160-C160+1))/7))-(INT((CHOOSE(WEEKDAY(C160),6,0,1,2,3,4,5)+(Ident!F160-C160+1))/7))</f>
        <v>-32807</v>
      </c>
      <c r="E160" s="21">
        <f>Kal!B$13-C160+1-(INT((CHOOSE(WEEKDAY(C160),0,1,2,3,4,5,6)+(Kal!B$13-C160+1))/7))-(INT((CHOOSE(WEEKDAY(C160),6,0,1,2,3,4,5)+(Kal!B$13-C160+1))/7))</f>
        <v>66</v>
      </c>
      <c r="F160" s="21">
        <f>Ident!F160-Kal!A$11+1-(INT((CHOOSE(WEEKDAY(Kal!A$11),0,1,2,3,4,5,6)+(Ident!F160-Kal!A$11+1))/7))-(INT((CHOOSE(WEEKDAY(Kal!A$11),6,0,1,2,3,4,5)+(Ident!F160-Kal!A$11+1))/7))</f>
        <v>-32807</v>
      </c>
      <c r="G160" s="21">
        <f>IF(AND(Ident!E160&lt;&gt;0,Ident!F160&lt;&gt;0),D160,IF(AND(Ident!E160&lt;&gt;0,Ident!F160=0),E160,IF(AND(Ident!E160=0,Ident!F160&lt;&gt;0),F160,ad5kw)))</f>
        <v>66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45931</v>
      </c>
      <c r="D161" s="21">
        <f>Ident!F161-C161+1-(INT((CHOOSE(WEEKDAY(C161),0,1,2,3,4,5,6)+(Ident!F161-C161+1))/7))-(INT((CHOOSE(WEEKDAY(C161),6,0,1,2,3,4,5)+(Ident!F161-C161+1))/7))</f>
        <v>-32807</v>
      </c>
      <c r="E161" s="21">
        <f>Kal!B$13-C161+1-(INT((CHOOSE(WEEKDAY(C161),0,1,2,3,4,5,6)+(Kal!B$13-C161+1))/7))-(INT((CHOOSE(WEEKDAY(C161),6,0,1,2,3,4,5)+(Kal!B$13-C161+1))/7))</f>
        <v>66</v>
      </c>
      <c r="F161" s="21">
        <f>Ident!F161-Kal!A$11+1-(INT((CHOOSE(WEEKDAY(Kal!A$11),0,1,2,3,4,5,6)+(Ident!F161-Kal!A$11+1))/7))-(INT((CHOOSE(WEEKDAY(Kal!A$11),6,0,1,2,3,4,5)+(Ident!F161-Kal!A$11+1))/7))</f>
        <v>-32807</v>
      </c>
      <c r="G161" s="21">
        <f>IF(AND(Ident!E161&lt;&gt;0,Ident!F161&lt;&gt;0),D161,IF(AND(Ident!E161&lt;&gt;0,Ident!F161=0),E161,IF(AND(Ident!E161=0,Ident!F161&lt;&gt;0),F161,ad5kw)))</f>
        <v>66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45931</v>
      </c>
      <c r="D162" s="21">
        <f>Ident!F162-C162+1-(INT((CHOOSE(WEEKDAY(C162),0,1,2,3,4,5,6)+(Ident!F162-C162+1))/7))-(INT((CHOOSE(WEEKDAY(C162),6,0,1,2,3,4,5)+(Ident!F162-C162+1))/7))</f>
        <v>-32807</v>
      </c>
      <c r="E162" s="21">
        <f>Kal!B$13-C162+1-(INT((CHOOSE(WEEKDAY(C162),0,1,2,3,4,5,6)+(Kal!B$13-C162+1))/7))-(INT((CHOOSE(WEEKDAY(C162),6,0,1,2,3,4,5)+(Kal!B$13-C162+1))/7))</f>
        <v>66</v>
      </c>
      <c r="F162" s="21">
        <f>Ident!F162-Kal!A$11+1-(INT((CHOOSE(WEEKDAY(Kal!A$11),0,1,2,3,4,5,6)+(Ident!F162-Kal!A$11+1))/7))-(INT((CHOOSE(WEEKDAY(Kal!A$11),6,0,1,2,3,4,5)+(Ident!F162-Kal!A$11+1))/7))</f>
        <v>-32807</v>
      </c>
      <c r="G162" s="21">
        <f>IF(AND(Ident!E162&lt;&gt;0,Ident!F162&lt;&gt;0),D162,IF(AND(Ident!E162&lt;&gt;0,Ident!F162=0),E162,IF(AND(Ident!E162=0,Ident!F162&lt;&gt;0),F162,ad5kw)))</f>
        <v>66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45931</v>
      </c>
      <c r="D163" s="21">
        <f>Ident!F163-C163+1-(INT((CHOOSE(WEEKDAY(C163),0,1,2,3,4,5,6)+(Ident!F163-C163+1))/7))-(INT((CHOOSE(WEEKDAY(C163),6,0,1,2,3,4,5)+(Ident!F163-C163+1))/7))</f>
        <v>-32807</v>
      </c>
      <c r="E163" s="21">
        <f>Kal!B$13-C163+1-(INT((CHOOSE(WEEKDAY(C163),0,1,2,3,4,5,6)+(Kal!B$13-C163+1))/7))-(INT((CHOOSE(WEEKDAY(C163),6,0,1,2,3,4,5)+(Kal!B$13-C163+1))/7))</f>
        <v>66</v>
      </c>
      <c r="F163" s="21">
        <f>Ident!F163-Kal!A$11+1-(INT((CHOOSE(WEEKDAY(Kal!A$11),0,1,2,3,4,5,6)+(Ident!F163-Kal!A$11+1))/7))-(INT((CHOOSE(WEEKDAY(Kal!A$11),6,0,1,2,3,4,5)+(Ident!F163-Kal!A$11+1))/7))</f>
        <v>-32807</v>
      </c>
      <c r="G163" s="21">
        <f>IF(AND(Ident!E163&lt;&gt;0,Ident!F163&lt;&gt;0),D163,IF(AND(Ident!E163&lt;&gt;0,Ident!F163=0),E163,IF(AND(Ident!E163=0,Ident!F163&lt;&gt;0),F163,ad5kw)))</f>
        <v>66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45931</v>
      </c>
      <c r="D164" s="21">
        <f>Ident!F164-C164+1-(INT((CHOOSE(WEEKDAY(C164),0,1,2,3,4,5,6)+(Ident!F164-C164+1))/7))-(INT((CHOOSE(WEEKDAY(C164),6,0,1,2,3,4,5)+(Ident!F164-C164+1))/7))</f>
        <v>-32807</v>
      </c>
      <c r="E164" s="21">
        <f>Kal!B$13-C164+1-(INT((CHOOSE(WEEKDAY(C164),0,1,2,3,4,5,6)+(Kal!B$13-C164+1))/7))-(INT((CHOOSE(WEEKDAY(C164),6,0,1,2,3,4,5)+(Kal!B$13-C164+1))/7))</f>
        <v>66</v>
      </c>
      <c r="F164" s="21">
        <f>Ident!F164-Kal!A$11+1-(INT((CHOOSE(WEEKDAY(Kal!A$11),0,1,2,3,4,5,6)+(Ident!F164-Kal!A$11+1))/7))-(INT((CHOOSE(WEEKDAY(Kal!A$11),6,0,1,2,3,4,5)+(Ident!F164-Kal!A$11+1))/7))</f>
        <v>-32807</v>
      </c>
      <c r="G164" s="21">
        <f>IF(AND(Ident!E164&lt;&gt;0,Ident!F164&lt;&gt;0),D164,IF(AND(Ident!E164&lt;&gt;0,Ident!F164=0),E164,IF(AND(Ident!E164=0,Ident!F164&lt;&gt;0),F164,ad5kw)))</f>
        <v>66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45931</v>
      </c>
      <c r="D165" s="21">
        <f>Ident!F165-C165+1-(INT((CHOOSE(WEEKDAY(C165),0,1,2,3,4,5,6)+(Ident!F165-C165+1))/7))-(INT((CHOOSE(WEEKDAY(C165),6,0,1,2,3,4,5)+(Ident!F165-C165+1))/7))</f>
        <v>-32807</v>
      </c>
      <c r="E165" s="21">
        <f>Kal!B$13-C165+1-(INT((CHOOSE(WEEKDAY(C165),0,1,2,3,4,5,6)+(Kal!B$13-C165+1))/7))-(INT((CHOOSE(WEEKDAY(C165),6,0,1,2,3,4,5)+(Kal!B$13-C165+1))/7))</f>
        <v>66</v>
      </c>
      <c r="F165" s="21">
        <f>Ident!F165-Kal!A$11+1-(INT((CHOOSE(WEEKDAY(Kal!A$11),0,1,2,3,4,5,6)+(Ident!F165-Kal!A$11+1))/7))-(INT((CHOOSE(WEEKDAY(Kal!A$11),6,0,1,2,3,4,5)+(Ident!F165-Kal!A$11+1))/7))</f>
        <v>-32807</v>
      </c>
      <c r="G165" s="21">
        <f>IF(AND(Ident!E165&lt;&gt;0,Ident!F165&lt;&gt;0),D165,IF(AND(Ident!E165&lt;&gt;0,Ident!F165=0),E165,IF(AND(Ident!E165=0,Ident!F165&lt;&gt;0),F165,ad5kw)))</f>
        <v>66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45931</v>
      </c>
      <c r="D166" s="21">
        <f>Ident!F166-C166+1-(INT((CHOOSE(WEEKDAY(C166),0,1,2,3,4,5,6)+(Ident!F166-C166+1))/7))-(INT((CHOOSE(WEEKDAY(C166),6,0,1,2,3,4,5)+(Ident!F166-C166+1))/7))</f>
        <v>-32807</v>
      </c>
      <c r="E166" s="21">
        <f>Kal!B$13-C166+1-(INT((CHOOSE(WEEKDAY(C166),0,1,2,3,4,5,6)+(Kal!B$13-C166+1))/7))-(INT((CHOOSE(WEEKDAY(C166),6,0,1,2,3,4,5)+(Kal!B$13-C166+1))/7))</f>
        <v>66</v>
      </c>
      <c r="F166" s="21">
        <f>Ident!F166-Kal!A$11+1-(INT((CHOOSE(WEEKDAY(Kal!A$11),0,1,2,3,4,5,6)+(Ident!F166-Kal!A$11+1))/7))-(INT((CHOOSE(WEEKDAY(Kal!A$11),6,0,1,2,3,4,5)+(Ident!F166-Kal!A$11+1))/7))</f>
        <v>-32807</v>
      </c>
      <c r="G166" s="21">
        <f>IF(AND(Ident!E166&lt;&gt;0,Ident!F166&lt;&gt;0),D166,IF(AND(Ident!E166&lt;&gt;0,Ident!F166=0),E166,IF(AND(Ident!E166=0,Ident!F166&lt;&gt;0),F166,ad5kw)))</f>
        <v>66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45931</v>
      </c>
      <c r="D167" s="21">
        <f>Ident!F167-C167+1-(INT((CHOOSE(WEEKDAY(C167),0,1,2,3,4,5,6)+(Ident!F167-C167+1))/7))-(INT((CHOOSE(WEEKDAY(C167),6,0,1,2,3,4,5)+(Ident!F167-C167+1))/7))</f>
        <v>-32807</v>
      </c>
      <c r="E167" s="21">
        <f>Kal!B$13-C167+1-(INT((CHOOSE(WEEKDAY(C167),0,1,2,3,4,5,6)+(Kal!B$13-C167+1))/7))-(INT((CHOOSE(WEEKDAY(C167),6,0,1,2,3,4,5)+(Kal!B$13-C167+1))/7))</f>
        <v>66</v>
      </c>
      <c r="F167" s="21">
        <f>Ident!F167-Kal!A$11+1-(INT((CHOOSE(WEEKDAY(Kal!A$11),0,1,2,3,4,5,6)+(Ident!F167-Kal!A$11+1))/7))-(INT((CHOOSE(WEEKDAY(Kal!A$11),6,0,1,2,3,4,5)+(Ident!F167-Kal!A$11+1))/7))</f>
        <v>-32807</v>
      </c>
      <c r="G167" s="21">
        <f>IF(AND(Ident!E167&lt;&gt;0,Ident!F167&lt;&gt;0),D167,IF(AND(Ident!E167&lt;&gt;0,Ident!F167=0),E167,IF(AND(Ident!E167=0,Ident!F167&lt;&gt;0),F167,ad5kw)))</f>
        <v>66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45931</v>
      </c>
      <c r="D168" s="21">
        <f>Ident!F168-C168+1-(INT((CHOOSE(WEEKDAY(C168),0,1,2,3,4,5,6)+(Ident!F168-C168+1))/7))-(INT((CHOOSE(WEEKDAY(C168),6,0,1,2,3,4,5)+(Ident!F168-C168+1))/7))</f>
        <v>-32807</v>
      </c>
      <c r="E168" s="21">
        <f>Kal!B$13-C168+1-(INT((CHOOSE(WEEKDAY(C168),0,1,2,3,4,5,6)+(Kal!B$13-C168+1))/7))-(INT((CHOOSE(WEEKDAY(C168),6,0,1,2,3,4,5)+(Kal!B$13-C168+1))/7))</f>
        <v>66</v>
      </c>
      <c r="F168" s="21">
        <f>Ident!F168-Kal!A$11+1-(INT((CHOOSE(WEEKDAY(Kal!A$11),0,1,2,3,4,5,6)+(Ident!F168-Kal!A$11+1))/7))-(INT((CHOOSE(WEEKDAY(Kal!A$11),6,0,1,2,3,4,5)+(Ident!F168-Kal!A$11+1))/7))</f>
        <v>-32807</v>
      </c>
      <c r="G168" s="21">
        <f>IF(AND(Ident!E168&lt;&gt;0,Ident!F168&lt;&gt;0),D168,IF(AND(Ident!E168&lt;&gt;0,Ident!F168=0),E168,IF(AND(Ident!E168=0,Ident!F168&lt;&gt;0),F168,ad5kw)))</f>
        <v>66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45931</v>
      </c>
      <c r="D169" s="21">
        <f>Ident!F169-C169+1-(INT((CHOOSE(WEEKDAY(C169),0,1,2,3,4,5,6)+(Ident!F169-C169+1))/7))-(INT((CHOOSE(WEEKDAY(C169),6,0,1,2,3,4,5)+(Ident!F169-C169+1))/7))</f>
        <v>-32807</v>
      </c>
      <c r="E169" s="21">
        <f>Kal!B$13-C169+1-(INT((CHOOSE(WEEKDAY(C169),0,1,2,3,4,5,6)+(Kal!B$13-C169+1))/7))-(INT((CHOOSE(WEEKDAY(C169),6,0,1,2,3,4,5)+(Kal!B$13-C169+1))/7))</f>
        <v>66</v>
      </c>
      <c r="F169" s="21">
        <f>Ident!F169-Kal!A$11+1-(INT((CHOOSE(WEEKDAY(Kal!A$11),0,1,2,3,4,5,6)+(Ident!F169-Kal!A$11+1))/7))-(INT((CHOOSE(WEEKDAY(Kal!A$11),6,0,1,2,3,4,5)+(Ident!F169-Kal!A$11+1))/7))</f>
        <v>-32807</v>
      </c>
      <c r="G169" s="21">
        <f>IF(AND(Ident!E169&lt;&gt;0,Ident!F169&lt;&gt;0),D169,IF(AND(Ident!E169&lt;&gt;0,Ident!F169=0),E169,IF(AND(Ident!E169=0,Ident!F169&lt;&gt;0),F169,ad5kw)))</f>
        <v>66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45931</v>
      </c>
      <c r="D170" s="21">
        <f>Ident!F170-C170+1-(INT((CHOOSE(WEEKDAY(C170),0,1,2,3,4,5,6)+(Ident!F170-C170+1))/7))-(INT((CHOOSE(WEEKDAY(C170),6,0,1,2,3,4,5)+(Ident!F170-C170+1))/7))</f>
        <v>-32807</v>
      </c>
      <c r="E170" s="21">
        <f>Kal!B$13-C170+1-(INT((CHOOSE(WEEKDAY(C170),0,1,2,3,4,5,6)+(Kal!B$13-C170+1))/7))-(INT((CHOOSE(WEEKDAY(C170),6,0,1,2,3,4,5)+(Kal!B$13-C170+1))/7))</f>
        <v>66</v>
      </c>
      <c r="F170" s="21">
        <f>Ident!F170-Kal!A$11+1-(INT((CHOOSE(WEEKDAY(Kal!A$11),0,1,2,3,4,5,6)+(Ident!F170-Kal!A$11+1))/7))-(INT((CHOOSE(WEEKDAY(Kal!A$11),6,0,1,2,3,4,5)+(Ident!F170-Kal!A$11+1))/7))</f>
        <v>-32807</v>
      </c>
      <c r="G170" s="21">
        <f>IF(AND(Ident!E170&lt;&gt;0,Ident!F170&lt;&gt;0),D170,IF(AND(Ident!E170&lt;&gt;0,Ident!F170=0),E170,IF(AND(Ident!E170=0,Ident!F170&lt;&gt;0),F170,ad5kw)))</f>
        <v>66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45931</v>
      </c>
      <c r="D171" s="21">
        <f>Ident!F171-C171+1-(INT((CHOOSE(WEEKDAY(C171),0,1,2,3,4,5,6)+(Ident!F171-C171+1))/7))-(INT((CHOOSE(WEEKDAY(C171),6,0,1,2,3,4,5)+(Ident!F171-C171+1))/7))</f>
        <v>-32807</v>
      </c>
      <c r="E171" s="21">
        <f>Kal!B$13-C171+1-(INT((CHOOSE(WEEKDAY(C171),0,1,2,3,4,5,6)+(Kal!B$13-C171+1))/7))-(INT((CHOOSE(WEEKDAY(C171),6,0,1,2,3,4,5)+(Kal!B$13-C171+1))/7))</f>
        <v>66</v>
      </c>
      <c r="F171" s="21">
        <f>Ident!F171-Kal!A$11+1-(INT((CHOOSE(WEEKDAY(Kal!A$11),0,1,2,3,4,5,6)+(Ident!F171-Kal!A$11+1))/7))-(INT((CHOOSE(WEEKDAY(Kal!A$11),6,0,1,2,3,4,5)+(Ident!F171-Kal!A$11+1))/7))</f>
        <v>-32807</v>
      </c>
      <c r="G171" s="21">
        <f>IF(AND(Ident!E171&lt;&gt;0,Ident!F171&lt;&gt;0),D171,IF(AND(Ident!E171&lt;&gt;0,Ident!F171=0),E171,IF(AND(Ident!E171=0,Ident!F171&lt;&gt;0),F171,ad5kw)))</f>
        <v>66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45931</v>
      </c>
      <c r="D172" s="21">
        <f>Ident!F172-C172+1-(INT((CHOOSE(WEEKDAY(C172),0,1,2,3,4,5,6)+(Ident!F172-C172+1))/7))-(INT((CHOOSE(WEEKDAY(C172),6,0,1,2,3,4,5)+(Ident!F172-C172+1))/7))</f>
        <v>-32807</v>
      </c>
      <c r="E172" s="21">
        <f>Kal!B$13-C172+1-(INT((CHOOSE(WEEKDAY(C172),0,1,2,3,4,5,6)+(Kal!B$13-C172+1))/7))-(INT((CHOOSE(WEEKDAY(C172),6,0,1,2,3,4,5)+(Kal!B$13-C172+1))/7))</f>
        <v>66</v>
      </c>
      <c r="F172" s="21">
        <f>Ident!F172-Kal!A$11+1-(INT((CHOOSE(WEEKDAY(Kal!A$11),0,1,2,3,4,5,6)+(Ident!F172-Kal!A$11+1))/7))-(INT((CHOOSE(WEEKDAY(Kal!A$11),6,0,1,2,3,4,5)+(Ident!F172-Kal!A$11+1))/7))</f>
        <v>-32807</v>
      </c>
      <c r="G172" s="21">
        <f>IF(AND(Ident!E172&lt;&gt;0,Ident!F172&lt;&gt;0),D172,IF(AND(Ident!E172&lt;&gt;0,Ident!F172=0),E172,IF(AND(Ident!E172=0,Ident!F172&lt;&gt;0),F172,ad5kw)))</f>
        <v>66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45931</v>
      </c>
      <c r="D173" s="21">
        <f>Ident!F173-C173+1-(INT((CHOOSE(WEEKDAY(C173),0,1,2,3,4,5,6)+(Ident!F173-C173+1))/7))-(INT((CHOOSE(WEEKDAY(C173),6,0,1,2,3,4,5)+(Ident!F173-C173+1))/7))</f>
        <v>-32807</v>
      </c>
      <c r="E173" s="21">
        <f>Kal!B$13-C173+1-(INT((CHOOSE(WEEKDAY(C173),0,1,2,3,4,5,6)+(Kal!B$13-C173+1))/7))-(INT((CHOOSE(WEEKDAY(C173),6,0,1,2,3,4,5)+(Kal!B$13-C173+1))/7))</f>
        <v>66</v>
      </c>
      <c r="F173" s="21">
        <f>Ident!F173-Kal!A$11+1-(INT((CHOOSE(WEEKDAY(Kal!A$11),0,1,2,3,4,5,6)+(Ident!F173-Kal!A$11+1))/7))-(INT((CHOOSE(WEEKDAY(Kal!A$11),6,0,1,2,3,4,5)+(Ident!F173-Kal!A$11+1))/7))</f>
        <v>-32807</v>
      </c>
      <c r="G173" s="21">
        <f>IF(AND(Ident!E173&lt;&gt;0,Ident!F173&lt;&gt;0),D173,IF(AND(Ident!E173&lt;&gt;0,Ident!F173=0),E173,IF(AND(Ident!E173=0,Ident!F173&lt;&gt;0),F173,ad5kw)))</f>
        <v>66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45931</v>
      </c>
      <c r="D174" s="21">
        <f>Ident!F174-C174+1-(INT((CHOOSE(WEEKDAY(C174),0,1,2,3,4,5,6)+(Ident!F174-C174+1))/7))-(INT((CHOOSE(WEEKDAY(C174),6,0,1,2,3,4,5)+(Ident!F174-C174+1))/7))</f>
        <v>-32807</v>
      </c>
      <c r="E174" s="21">
        <f>Kal!B$13-C174+1-(INT((CHOOSE(WEEKDAY(C174),0,1,2,3,4,5,6)+(Kal!B$13-C174+1))/7))-(INT((CHOOSE(WEEKDAY(C174),6,0,1,2,3,4,5)+(Kal!B$13-C174+1))/7))</f>
        <v>66</v>
      </c>
      <c r="F174" s="21">
        <f>Ident!F174-Kal!A$11+1-(INT((CHOOSE(WEEKDAY(Kal!A$11),0,1,2,3,4,5,6)+(Ident!F174-Kal!A$11+1))/7))-(INT((CHOOSE(WEEKDAY(Kal!A$11),6,0,1,2,3,4,5)+(Ident!F174-Kal!A$11+1))/7))</f>
        <v>-32807</v>
      </c>
      <c r="G174" s="21">
        <f>IF(AND(Ident!E174&lt;&gt;0,Ident!F174&lt;&gt;0),D174,IF(AND(Ident!E174&lt;&gt;0,Ident!F174=0),E174,IF(AND(Ident!E174=0,Ident!F174&lt;&gt;0),F174,ad5kw)))</f>
        <v>66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45931</v>
      </c>
      <c r="D175" s="21">
        <f>Ident!F175-C175+1-(INT((CHOOSE(WEEKDAY(C175),0,1,2,3,4,5,6)+(Ident!F175-C175+1))/7))-(INT((CHOOSE(WEEKDAY(C175),6,0,1,2,3,4,5)+(Ident!F175-C175+1))/7))</f>
        <v>-32807</v>
      </c>
      <c r="E175" s="21">
        <f>Kal!B$13-C175+1-(INT((CHOOSE(WEEKDAY(C175),0,1,2,3,4,5,6)+(Kal!B$13-C175+1))/7))-(INT((CHOOSE(WEEKDAY(C175),6,0,1,2,3,4,5)+(Kal!B$13-C175+1))/7))</f>
        <v>66</v>
      </c>
      <c r="F175" s="21">
        <f>Ident!F175-Kal!A$11+1-(INT((CHOOSE(WEEKDAY(Kal!A$11),0,1,2,3,4,5,6)+(Ident!F175-Kal!A$11+1))/7))-(INT((CHOOSE(WEEKDAY(Kal!A$11),6,0,1,2,3,4,5)+(Ident!F175-Kal!A$11+1))/7))</f>
        <v>-32807</v>
      </c>
      <c r="G175" s="21">
        <f>IF(AND(Ident!E175&lt;&gt;0,Ident!F175&lt;&gt;0),D175,IF(AND(Ident!E175&lt;&gt;0,Ident!F175=0),E175,IF(AND(Ident!E175=0,Ident!F175&lt;&gt;0),F175,ad5kw)))</f>
        <v>66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45931</v>
      </c>
      <c r="D176" s="21">
        <f>Ident!F176-C176+1-(INT((CHOOSE(WEEKDAY(C176),0,1,2,3,4,5,6)+(Ident!F176-C176+1))/7))-(INT((CHOOSE(WEEKDAY(C176),6,0,1,2,3,4,5)+(Ident!F176-C176+1))/7))</f>
        <v>-32807</v>
      </c>
      <c r="E176" s="21">
        <f>Kal!B$13-C176+1-(INT((CHOOSE(WEEKDAY(C176),0,1,2,3,4,5,6)+(Kal!B$13-C176+1))/7))-(INT((CHOOSE(WEEKDAY(C176),6,0,1,2,3,4,5)+(Kal!B$13-C176+1))/7))</f>
        <v>66</v>
      </c>
      <c r="F176" s="21">
        <f>Ident!F176-Kal!A$11+1-(INT((CHOOSE(WEEKDAY(Kal!A$11),0,1,2,3,4,5,6)+(Ident!F176-Kal!A$11+1))/7))-(INT((CHOOSE(WEEKDAY(Kal!A$11),6,0,1,2,3,4,5)+(Ident!F176-Kal!A$11+1))/7))</f>
        <v>-32807</v>
      </c>
      <c r="G176" s="21">
        <f>IF(AND(Ident!E176&lt;&gt;0,Ident!F176&lt;&gt;0),D176,IF(AND(Ident!E176&lt;&gt;0,Ident!F176=0),E176,IF(AND(Ident!E176=0,Ident!F176&lt;&gt;0),F176,ad5kw)))</f>
        <v>66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45931</v>
      </c>
      <c r="D177" s="21">
        <f>Ident!F177-C177+1-(INT((CHOOSE(WEEKDAY(C177),0,1,2,3,4,5,6)+(Ident!F177-C177+1))/7))-(INT((CHOOSE(WEEKDAY(C177),6,0,1,2,3,4,5)+(Ident!F177-C177+1))/7))</f>
        <v>-32807</v>
      </c>
      <c r="E177" s="21">
        <f>Kal!B$13-C177+1-(INT((CHOOSE(WEEKDAY(C177),0,1,2,3,4,5,6)+(Kal!B$13-C177+1))/7))-(INT((CHOOSE(WEEKDAY(C177),6,0,1,2,3,4,5)+(Kal!B$13-C177+1))/7))</f>
        <v>66</v>
      </c>
      <c r="F177" s="21">
        <f>Ident!F177-Kal!A$11+1-(INT((CHOOSE(WEEKDAY(Kal!A$11),0,1,2,3,4,5,6)+(Ident!F177-Kal!A$11+1))/7))-(INT((CHOOSE(WEEKDAY(Kal!A$11),6,0,1,2,3,4,5)+(Ident!F177-Kal!A$11+1))/7))</f>
        <v>-32807</v>
      </c>
      <c r="G177" s="21">
        <f>IF(AND(Ident!E177&lt;&gt;0,Ident!F177&lt;&gt;0),D177,IF(AND(Ident!E177&lt;&gt;0,Ident!F177=0),E177,IF(AND(Ident!E177=0,Ident!F177&lt;&gt;0),F177,ad5kw)))</f>
        <v>66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45931</v>
      </c>
      <c r="D178" s="21">
        <f>Ident!F178-C178+1-(INT((CHOOSE(WEEKDAY(C178),0,1,2,3,4,5,6)+(Ident!F178-C178+1))/7))-(INT((CHOOSE(WEEKDAY(C178),6,0,1,2,3,4,5)+(Ident!F178-C178+1))/7))</f>
        <v>-32807</v>
      </c>
      <c r="E178" s="21">
        <f>Kal!B$13-C178+1-(INT((CHOOSE(WEEKDAY(C178),0,1,2,3,4,5,6)+(Kal!B$13-C178+1))/7))-(INT((CHOOSE(WEEKDAY(C178),6,0,1,2,3,4,5)+(Kal!B$13-C178+1))/7))</f>
        <v>66</v>
      </c>
      <c r="F178" s="21">
        <f>Ident!F178-Kal!A$11+1-(INT((CHOOSE(WEEKDAY(Kal!A$11),0,1,2,3,4,5,6)+(Ident!F178-Kal!A$11+1))/7))-(INT((CHOOSE(WEEKDAY(Kal!A$11),6,0,1,2,3,4,5)+(Ident!F178-Kal!A$11+1))/7))</f>
        <v>-32807</v>
      </c>
      <c r="G178" s="21">
        <f>IF(AND(Ident!E178&lt;&gt;0,Ident!F178&lt;&gt;0),D178,IF(AND(Ident!E178&lt;&gt;0,Ident!F178=0),E178,IF(AND(Ident!E178=0,Ident!F178&lt;&gt;0),F178,ad5kw)))</f>
        <v>66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45931</v>
      </c>
      <c r="D179" s="21">
        <f>Ident!F179-C179+1-(INT((CHOOSE(WEEKDAY(C179),0,1,2,3,4,5,6)+(Ident!F179-C179+1))/7))-(INT((CHOOSE(WEEKDAY(C179),6,0,1,2,3,4,5)+(Ident!F179-C179+1))/7))</f>
        <v>-32807</v>
      </c>
      <c r="E179" s="21">
        <f>Kal!B$13-C179+1-(INT((CHOOSE(WEEKDAY(C179),0,1,2,3,4,5,6)+(Kal!B$13-C179+1))/7))-(INT((CHOOSE(WEEKDAY(C179),6,0,1,2,3,4,5)+(Kal!B$13-C179+1))/7))</f>
        <v>66</v>
      </c>
      <c r="F179" s="21">
        <f>Ident!F179-Kal!A$11+1-(INT((CHOOSE(WEEKDAY(Kal!A$11),0,1,2,3,4,5,6)+(Ident!F179-Kal!A$11+1))/7))-(INT((CHOOSE(WEEKDAY(Kal!A$11),6,0,1,2,3,4,5)+(Ident!F179-Kal!A$11+1))/7))</f>
        <v>-32807</v>
      </c>
      <c r="G179" s="21">
        <f>IF(AND(Ident!E179&lt;&gt;0,Ident!F179&lt;&gt;0),D179,IF(AND(Ident!E179&lt;&gt;0,Ident!F179=0),E179,IF(AND(Ident!E179=0,Ident!F179&lt;&gt;0),F179,ad5kw)))</f>
        <v>66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45931</v>
      </c>
      <c r="D180" s="21">
        <f>Ident!F180-C180+1-(INT((CHOOSE(WEEKDAY(C180),0,1,2,3,4,5,6)+(Ident!F180-C180+1))/7))-(INT((CHOOSE(WEEKDAY(C180),6,0,1,2,3,4,5)+(Ident!F180-C180+1))/7))</f>
        <v>-32807</v>
      </c>
      <c r="E180" s="21">
        <f>Kal!B$13-C180+1-(INT((CHOOSE(WEEKDAY(C180),0,1,2,3,4,5,6)+(Kal!B$13-C180+1))/7))-(INT((CHOOSE(WEEKDAY(C180),6,0,1,2,3,4,5)+(Kal!B$13-C180+1))/7))</f>
        <v>66</v>
      </c>
      <c r="F180" s="21">
        <f>Ident!F180-Kal!A$11+1-(INT((CHOOSE(WEEKDAY(Kal!A$11),0,1,2,3,4,5,6)+(Ident!F180-Kal!A$11+1))/7))-(INT((CHOOSE(WEEKDAY(Kal!A$11),6,0,1,2,3,4,5)+(Ident!F180-Kal!A$11+1))/7))</f>
        <v>-32807</v>
      </c>
      <c r="G180" s="21">
        <f>IF(AND(Ident!E180&lt;&gt;0,Ident!F180&lt;&gt;0),D180,IF(AND(Ident!E180&lt;&gt;0,Ident!F180=0),E180,IF(AND(Ident!E180=0,Ident!F180&lt;&gt;0),F180,ad5kw)))</f>
        <v>66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45931</v>
      </c>
      <c r="D181" s="21">
        <f>Ident!F181-C181+1-(INT((CHOOSE(WEEKDAY(C181),0,1,2,3,4,5,6)+(Ident!F181-C181+1))/7))-(INT((CHOOSE(WEEKDAY(C181),6,0,1,2,3,4,5)+(Ident!F181-C181+1))/7))</f>
        <v>-32807</v>
      </c>
      <c r="E181" s="21">
        <f>Kal!B$13-C181+1-(INT((CHOOSE(WEEKDAY(C181),0,1,2,3,4,5,6)+(Kal!B$13-C181+1))/7))-(INT((CHOOSE(WEEKDAY(C181),6,0,1,2,3,4,5)+(Kal!B$13-C181+1))/7))</f>
        <v>66</v>
      </c>
      <c r="F181" s="21">
        <f>Ident!F181-Kal!A$11+1-(INT((CHOOSE(WEEKDAY(Kal!A$11),0,1,2,3,4,5,6)+(Ident!F181-Kal!A$11+1))/7))-(INT((CHOOSE(WEEKDAY(Kal!A$11),6,0,1,2,3,4,5)+(Ident!F181-Kal!A$11+1))/7))</f>
        <v>-32807</v>
      </c>
      <c r="G181" s="21">
        <f>IF(AND(Ident!E181&lt;&gt;0,Ident!F181&lt;&gt;0),D181,IF(AND(Ident!E181&lt;&gt;0,Ident!F181=0),E181,IF(AND(Ident!E181=0,Ident!F181&lt;&gt;0),F181,ad5kw)))</f>
        <v>66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45931</v>
      </c>
      <c r="D182" s="21">
        <f>Ident!F182-C182+1-(INT((CHOOSE(WEEKDAY(C182),0,1,2,3,4,5,6)+(Ident!F182-C182+1))/7))-(INT((CHOOSE(WEEKDAY(C182),6,0,1,2,3,4,5)+(Ident!F182-C182+1))/7))</f>
        <v>-32807</v>
      </c>
      <c r="E182" s="21">
        <f>Kal!B$13-C182+1-(INT((CHOOSE(WEEKDAY(C182),0,1,2,3,4,5,6)+(Kal!B$13-C182+1))/7))-(INT((CHOOSE(WEEKDAY(C182),6,0,1,2,3,4,5)+(Kal!B$13-C182+1))/7))</f>
        <v>66</v>
      </c>
      <c r="F182" s="21">
        <f>Ident!F182-Kal!A$11+1-(INT((CHOOSE(WEEKDAY(Kal!A$11),0,1,2,3,4,5,6)+(Ident!F182-Kal!A$11+1))/7))-(INT((CHOOSE(WEEKDAY(Kal!A$11),6,0,1,2,3,4,5)+(Ident!F182-Kal!A$11+1))/7))</f>
        <v>-32807</v>
      </c>
      <c r="G182" s="21">
        <f>IF(AND(Ident!E182&lt;&gt;0,Ident!F182&lt;&gt;0),D182,IF(AND(Ident!E182&lt;&gt;0,Ident!F182=0),E182,IF(AND(Ident!E182=0,Ident!F182&lt;&gt;0),F182,ad5kw)))</f>
        <v>66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45931</v>
      </c>
      <c r="D183" s="21">
        <f>Ident!F183-C183+1-(INT((CHOOSE(WEEKDAY(C183),0,1,2,3,4,5,6)+(Ident!F183-C183+1))/7))-(INT((CHOOSE(WEEKDAY(C183),6,0,1,2,3,4,5)+(Ident!F183-C183+1))/7))</f>
        <v>-32807</v>
      </c>
      <c r="E183" s="21">
        <f>Kal!B$13-C183+1-(INT((CHOOSE(WEEKDAY(C183),0,1,2,3,4,5,6)+(Kal!B$13-C183+1))/7))-(INT((CHOOSE(WEEKDAY(C183),6,0,1,2,3,4,5)+(Kal!B$13-C183+1))/7))</f>
        <v>66</v>
      </c>
      <c r="F183" s="21">
        <f>Ident!F183-Kal!A$11+1-(INT((CHOOSE(WEEKDAY(Kal!A$11),0,1,2,3,4,5,6)+(Ident!F183-Kal!A$11+1))/7))-(INT((CHOOSE(WEEKDAY(Kal!A$11),6,0,1,2,3,4,5)+(Ident!F183-Kal!A$11+1))/7))</f>
        <v>-32807</v>
      </c>
      <c r="G183" s="21">
        <f>IF(AND(Ident!E183&lt;&gt;0,Ident!F183&lt;&gt;0),D183,IF(AND(Ident!E183&lt;&gt;0,Ident!F183=0),E183,IF(AND(Ident!E183=0,Ident!F183&lt;&gt;0),F183,ad5kw)))</f>
        <v>66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45931</v>
      </c>
      <c r="D184" s="21">
        <f>Ident!F184-C184+1-(INT((CHOOSE(WEEKDAY(C184),0,1,2,3,4,5,6)+(Ident!F184-C184+1))/7))-(INT((CHOOSE(WEEKDAY(C184),6,0,1,2,3,4,5)+(Ident!F184-C184+1))/7))</f>
        <v>-32807</v>
      </c>
      <c r="E184" s="21">
        <f>Kal!B$13-C184+1-(INT((CHOOSE(WEEKDAY(C184),0,1,2,3,4,5,6)+(Kal!B$13-C184+1))/7))-(INT((CHOOSE(WEEKDAY(C184),6,0,1,2,3,4,5)+(Kal!B$13-C184+1))/7))</f>
        <v>66</v>
      </c>
      <c r="F184" s="21">
        <f>Ident!F184-Kal!A$11+1-(INT((CHOOSE(WEEKDAY(Kal!A$11),0,1,2,3,4,5,6)+(Ident!F184-Kal!A$11+1))/7))-(INT((CHOOSE(WEEKDAY(Kal!A$11),6,0,1,2,3,4,5)+(Ident!F184-Kal!A$11+1))/7))</f>
        <v>-32807</v>
      </c>
      <c r="G184" s="21">
        <f>IF(AND(Ident!E184&lt;&gt;0,Ident!F184&lt;&gt;0),D184,IF(AND(Ident!E184&lt;&gt;0,Ident!F184=0),E184,IF(AND(Ident!E184=0,Ident!F184&lt;&gt;0),F184,ad5kw)))</f>
        <v>66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45931</v>
      </c>
      <c r="D185" s="21">
        <f>Ident!F185-C185+1-(INT((CHOOSE(WEEKDAY(C185),0,1,2,3,4,5,6)+(Ident!F185-C185+1))/7))-(INT((CHOOSE(WEEKDAY(C185),6,0,1,2,3,4,5)+(Ident!F185-C185+1))/7))</f>
        <v>-32807</v>
      </c>
      <c r="E185" s="21">
        <f>Kal!B$13-C185+1-(INT((CHOOSE(WEEKDAY(C185),0,1,2,3,4,5,6)+(Kal!B$13-C185+1))/7))-(INT((CHOOSE(WEEKDAY(C185),6,0,1,2,3,4,5)+(Kal!B$13-C185+1))/7))</f>
        <v>66</v>
      </c>
      <c r="F185" s="21">
        <f>Ident!F185-Kal!A$11+1-(INT((CHOOSE(WEEKDAY(Kal!A$11),0,1,2,3,4,5,6)+(Ident!F185-Kal!A$11+1))/7))-(INT((CHOOSE(WEEKDAY(Kal!A$11),6,0,1,2,3,4,5)+(Ident!F185-Kal!A$11+1))/7))</f>
        <v>-32807</v>
      </c>
      <c r="G185" s="21">
        <f>IF(AND(Ident!E185&lt;&gt;0,Ident!F185&lt;&gt;0),D185,IF(AND(Ident!E185&lt;&gt;0,Ident!F185=0),E185,IF(AND(Ident!E185=0,Ident!F185&lt;&gt;0),F185,ad5kw)))</f>
        <v>66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45931</v>
      </c>
      <c r="D186" s="21">
        <f>Ident!F186-C186+1-(INT((CHOOSE(WEEKDAY(C186),0,1,2,3,4,5,6)+(Ident!F186-C186+1))/7))-(INT((CHOOSE(WEEKDAY(C186),6,0,1,2,3,4,5)+(Ident!F186-C186+1))/7))</f>
        <v>-32807</v>
      </c>
      <c r="E186" s="21">
        <f>Kal!B$13-C186+1-(INT((CHOOSE(WEEKDAY(C186),0,1,2,3,4,5,6)+(Kal!B$13-C186+1))/7))-(INT((CHOOSE(WEEKDAY(C186),6,0,1,2,3,4,5)+(Kal!B$13-C186+1))/7))</f>
        <v>66</v>
      </c>
      <c r="F186" s="21">
        <f>Ident!F186-Kal!A$11+1-(INT((CHOOSE(WEEKDAY(Kal!A$11),0,1,2,3,4,5,6)+(Ident!F186-Kal!A$11+1))/7))-(INT((CHOOSE(WEEKDAY(Kal!A$11),6,0,1,2,3,4,5)+(Ident!F186-Kal!A$11+1))/7))</f>
        <v>-32807</v>
      </c>
      <c r="G186" s="21">
        <f>IF(AND(Ident!E186&lt;&gt;0,Ident!F186&lt;&gt;0),D186,IF(AND(Ident!E186&lt;&gt;0,Ident!F186=0),E186,IF(AND(Ident!E186=0,Ident!F186&lt;&gt;0),F186,ad5kw)))</f>
        <v>66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45931</v>
      </c>
      <c r="D187" s="21">
        <f>Ident!F187-C187+1-(INT((CHOOSE(WEEKDAY(C187),0,1,2,3,4,5,6)+(Ident!F187-C187+1))/7))-(INT((CHOOSE(WEEKDAY(C187),6,0,1,2,3,4,5)+(Ident!F187-C187+1))/7))</f>
        <v>-32807</v>
      </c>
      <c r="E187" s="21">
        <f>Kal!B$13-C187+1-(INT((CHOOSE(WEEKDAY(C187),0,1,2,3,4,5,6)+(Kal!B$13-C187+1))/7))-(INT((CHOOSE(WEEKDAY(C187),6,0,1,2,3,4,5)+(Kal!B$13-C187+1))/7))</f>
        <v>66</v>
      </c>
      <c r="F187" s="21">
        <f>Ident!F187-Kal!A$11+1-(INT((CHOOSE(WEEKDAY(Kal!A$11),0,1,2,3,4,5,6)+(Ident!F187-Kal!A$11+1))/7))-(INT((CHOOSE(WEEKDAY(Kal!A$11),6,0,1,2,3,4,5)+(Ident!F187-Kal!A$11+1))/7))</f>
        <v>-32807</v>
      </c>
      <c r="G187" s="21">
        <f>IF(AND(Ident!E187&lt;&gt;0,Ident!F187&lt;&gt;0),D187,IF(AND(Ident!E187&lt;&gt;0,Ident!F187=0),E187,IF(AND(Ident!E187=0,Ident!F187&lt;&gt;0),F187,ad5kw)))</f>
        <v>66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45931</v>
      </c>
      <c r="D188" s="21">
        <f>Ident!F188-C188+1-(INT((CHOOSE(WEEKDAY(C188),0,1,2,3,4,5,6)+(Ident!F188-C188+1))/7))-(INT((CHOOSE(WEEKDAY(C188),6,0,1,2,3,4,5)+(Ident!F188-C188+1))/7))</f>
        <v>-32807</v>
      </c>
      <c r="E188" s="21">
        <f>Kal!B$13-C188+1-(INT((CHOOSE(WEEKDAY(C188),0,1,2,3,4,5,6)+(Kal!B$13-C188+1))/7))-(INT((CHOOSE(WEEKDAY(C188),6,0,1,2,3,4,5)+(Kal!B$13-C188+1))/7))</f>
        <v>66</v>
      </c>
      <c r="F188" s="21">
        <f>Ident!F188-Kal!A$11+1-(INT((CHOOSE(WEEKDAY(Kal!A$11),0,1,2,3,4,5,6)+(Ident!F188-Kal!A$11+1))/7))-(INT((CHOOSE(WEEKDAY(Kal!A$11),6,0,1,2,3,4,5)+(Ident!F188-Kal!A$11+1))/7))</f>
        <v>-32807</v>
      </c>
      <c r="G188" s="21">
        <f>IF(AND(Ident!E188&lt;&gt;0,Ident!F188&lt;&gt;0),D188,IF(AND(Ident!E188&lt;&gt;0,Ident!F188=0),E188,IF(AND(Ident!E188=0,Ident!F188&lt;&gt;0),F188,ad5kw)))</f>
        <v>66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45931</v>
      </c>
      <c r="D189" s="21">
        <f>Ident!F189-C189+1-(INT((CHOOSE(WEEKDAY(C189),0,1,2,3,4,5,6)+(Ident!F189-C189+1))/7))-(INT((CHOOSE(WEEKDAY(C189),6,0,1,2,3,4,5)+(Ident!F189-C189+1))/7))</f>
        <v>-32807</v>
      </c>
      <c r="E189" s="21">
        <f>Kal!B$13-C189+1-(INT((CHOOSE(WEEKDAY(C189),0,1,2,3,4,5,6)+(Kal!B$13-C189+1))/7))-(INT((CHOOSE(WEEKDAY(C189),6,0,1,2,3,4,5)+(Kal!B$13-C189+1))/7))</f>
        <v>66</v>
      </c>
      <c r="F189" s="21">
        <f>Ident!F189-Kal!A$11+1-(INT((CHOOSE(WEEKDAY(Kal!A$11),0,1,2,3,4,5,6)+(Ident!F189-Kal!A$11+1))/7))-(INT((CHOOSE(WEEKDAY(Kal!A$11),6,0,1,2,3,4,5)+(Ident!F189-Kal!A$11+1))/7))</f>
        <v>-32807</v>
      </c>
      <c r="G189" s="21">
        <f>IF(AND(Ident!E189&lt;&gt;0,Ident!F189&lt;&gt;0),D189,IF(AND(Ident!E189&lt;&gt;0,Ident!F189=0),E189,IF(AND(Ident!E189=0,Ident!F189&lt;&gt;0),F189,ad5kw)))</f>
        <v>66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45931</v>
      </c>
      <c r="D190" s="21">
        <f>Ident!F190-C190+1-(INT((CHOOSE(WEEKDAY(C190),0,1,2,3,4,5,6)+(Ident!F190-C190+1))/7))-(INT((CHOOSE(WEEKDAY(C190),6,0,1,2,3,4,5)+(Ident!F190-C190+1))/7))</f>
        <v>-32807</v>
      </c>
      <c r="E190" s="21">
        <f>Kal!B$13-C190+1-(INT((CHOOSE(WEEKDAY(C190),0,1,2,3,4,5,6)+(Kal!B$13-C190+1))/7))-(INT((CHOOSE(WEEKDAY(C190),6,0,1,2,3,4,5)+(Kal!B$13-C190+1))/7))</f>
        <v>66</v>
      </c>
      <c r="F190" s="21">
        <f>Ident!F190-Kal!A$11+1-(INT((CHOOSE(WEEKDAY(Kal!A$11),0,1,2,3,4,5,6)+(Ident!F190-Kal!A$11+1))/7))-(INT((CHOOSE(WEEKDAY(Kal!A$11),6,0,1,2,3,4,5)+(Ident!F190-Kal!A$11+1))/7))</f>
        <v>-32807</v>
      </c>
      <c r="G190" s="21">
        <f>IF(AND(Ident!E190&lt;&gt;0,Ident!F190&lt;&gt;0),D190,IF(AND(Ident!E190&lt;&gt;0,Ident!F190=0),E190,IF(AND(Ident!E190=0,Ident!F190&lt;&gt;0),F190,ad5kw)))</f>
        <v>66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45931</v>
      </c>
      <c r="D191" s="21">
        <f>Ident!F191-C191+1-(INT((CHOOSE(WEEKDAY(C191),0,1,2,3,4,5,6)+(Ident!F191-C191+1))/7))-(INT((CHOOSE(WEEKDAY(C191),6,0,1,2,3,4,5)+(Ident!F191-C191+1))/7))</f>
        <v>-32807</v>
      </c>
      <c r="E191" s="21">
        <f>Kal!B$13-C191+1-(INT((CHOOSE(WEEKDAY(C191),0,1,2,3,4,5,6)+(Kal!B$13-C191+1))/7))-(INT((CHOOSE(WEEKDAY(C191),6,0,1,2,3,4,5)+(Kal!B$13-C191+1))/7))</f>
        <v>66</v>
      </c>
      <c r="F191" s="21">
        <f>Ident!F191-Kal!A$11+1-(INT((CHOOSE(WEEKDAY(Kal!A$11),0,1,2,3,4,5,6)+(Ident!F191-Kal!A$11+1))/7))-(INT((CHOOSE(WEEKDAY(Kal!A$11),6,0,1,2,3,4,5)+(Ident!F191-Kal!A$11+1))/7))</f>
        <v>-32807</v>
      </c>
      <c r="G191" s="21">
        <f>IF(AND(Ident!E191&lt;&gt;0,Ident!F191&lt;&gt;0),D191,IF(AND(Ident!E191&lt;&gt;0,Ident!F191=0),E191,IF(AND(Ident!E191=0,Ident!F191&lt;&gt;0),F191,ad5kw)))</f>
        <v>66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45931</v>
      </c>
      <c r="D192" s="21">
        <f>Ident!F192-C192+1-(INT((CHOOSE(WEEKDAY(C192),0,1,2,3,4,5,6)+(Ident!F192-C192+1))/7))-(INT((CHOOSE(WEEKDAY(C192),6,0,1,2,3,4,5)+(Ident!F192-C192+1))/7))</f>
        <v>-32807</v>
      </c>
      <c r="E192" s="21">
        <f>Kal!B$13-C192+1-(INT((CHOOSE(WEEKDAY(C192),0,1,2,3,4,5,6)+(Kal!B$13-C192+1))/7))-(INT((CHOOSE(WEEKDAY(C192),6,0,1,2,3,4,5)+(Kal!B$13-C192+1))/7))</f>
        <v>66</v>
      </c>
      <c r="F192" s="21">
        <f>Ident!F192-Kal!A$11+1-(INT((CHOOSE(WEEKDAY(Kal!A$11),0,1,2,3,4,5,6)+(Ident!F192-Kal!A$11+1))/7))-(INT((CHOOSE(WEEKDAY(Kal!A$11),6,0,1,2,3,4,5)+(Ident!F192-Kal!A$11+1))/7))</f>
        <v>-32807</v>
      </c>
      <c r="G192" s="21">
        <f>IF(AND(Ident!E192&lt;&gt;0,Ident!F192&lt;&gt;0),D192,IF(AND(Ident!E192&lt;&gt;0,Ident!F192=0),E192,IF(AND(Ident!E192=0,Ident!F192&lt;&gt;0),F192,ad5kw)))</f>
        <v>66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45931</v>
      </c>
      <c r="D193" s="21">
        <f>Ident!F193-C193+1-(INT((CHOOSE(WEEKDAY(C193),0,1,2,3,4,5,6)+(Ident!F193-C193+1))/7))-(INT((CHOOSE(WEEKDAY(C193),6,0,1,2,3,4,5)+(Ident!F193-C193+1))/7))</f>
        <v>-32807</v>
      </c>
      <c r="E193" s="21">
        <f>Kal!B$13-C193+1-(INT((CHOOSE(WEEKDAY(C193),0,1,2,3,4,5,6)+(Kal!B$13-C193+1))/7))-(INT((CHOOSE(WEEKDAY(C193),6,0,1,2,3,4,5)+(Kal!B$13-C193+1))/7))</f>
        <v>66</v>
      </c>
      <c r="F193" s="21">
        <f>Ident!F193-Kal!A$11+1-(INT((CHOOSE(WEEKDAY(Kal!A$11),0,1,2,3,4,5,6)+(Ident!F193-Kal!A$11+1))/7))-(INT((CHOOSE(WEEKDAY(Kal!A$11),6,0,1,2,3,4,5)+(Ident!F193-Kal!A$11+1))/7))</f>
        <v>-32807</v>
      </c>
      <c r="G193" s="21">
        <f>IF(AND(Ident!E193&lt;&gt;0,Ident!F193&lt;&gt;0),D193,IF(AND(Ident!E193&lt;&gt;0,Ident!F193=0),E193,IF(AND(Ident!E193=0,Ident!F193&lt;&gt;0),F193,ad5kw)))</f>
        <v>66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45931</v>
      </c>
      <c r="D194" s="21">
        <f>Ident!F194-C194+1-(INT((CHOOSE(WEEKDAY(C194),0,1,2,3,4,5,6)+(Ident!F194-C194+1))/7))-(INT((CHOOSE(WEEKDAY(C194),6,0,1,2,3,4,5)+(Ident!F194-C194+1))/7))</f>
        <v>-32807</v>
      </c>
      <c r="E194" s="21">
        <f>Kal!B$13-C194+1-(INT((CHOOSE(WEEKDAY(C194),0,1,2,3,4,5,6)+(Kal!B$13-C194+1))/7))-(INT((CHOOSE(WEEKDAY(C194),6,0,1,2,3,4,5)+(Kal!B$13-C194+1))/7))</f>
        <v>66</v>
      </c>
      <c r="F194" s="21">
        <f>Ident!F194-Kal!A$11+1-(INT((CHOOSE(WEEKDAY(Kal!A$11),0,1,2,3,4,5,6)+(Ident!F194-Kal!A$11+1))/7))-(INT((CHOOSE(WEEKDAY(Kal!A$11),6,0,1,2,3,4,5)+(Ident!F194-Kal!A$11+1))/7))</f>
        <v>-32807</v>
      </c>
      <c r="G194" s="21">
        <f>IF(AND(Ident!E194&lt;&gt;0,Ident!F194&lt;&gt;0),D194,IF(AND(Ident!E194&lt;&gt;0,Ident!F194=0),E194,IF(AND(Ident!E194=0,Ident!F194&lt;&gt;0),F194,ad5kw)))</f>
        <v>66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45931</v>
      </c>
      <c r="D195" s="21">
        <f>Ident!F195-C195+1-(INT((CHOOSE(WEEKDAY(C195),0,1,2,3,4,5,6)+(Ident!F195-C195+1))/7))-(INT((CHOOSE(WEEKDAY(C195),6,0,1,2,3,4,5)+(Ident!F195-C195+1))/7))</f>
        <v>-32807</v>
      </c>
      <c r="E195" s="21">
        <f>Kal!B$13-C195+1-(INT((CHOOSE(WEEKDAY(C195),0,1,2,3,4,5,6)+(Kal!B$13-C195+1))/7))-(INT((CHOOSE(WEEKDAY(C195),6,0,1,2,3,4,5)+(Kal!B$13-C195+1))/7))</f>
        <v>66</v>
      </c>
      <c r="F195" s="21">
        <f>Ident!F195-Kal!A$11+1-(INT((CHOOSE(WEEKDAY(Kal!A$11),0,1,2,3,4,5,6)+(Ident!F195-Kal!A$11+1))/7))-(INT((CHOOSE(WEEKDAY(Kal!A$11),6,0,1,2,3,4,5)+(Ident!F195-Kal!A$11+1))/7))</f>
        <v>-32807</v>
      </c>
      <c r="G195" s="21">
        <f>IF(AND(Ident!E195&lt;&gt;0,Ident!F195&lt;&gt;0),D195,IF(AND(Ident!E195&lt;&gt;0,Ident!F195=0),E195,IF(AND(Ident!E195=0,Ident!F195&lt;&gt;0),F195,ad5kw)))</f>
        <v>66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45931</v>
      </c>
      <c r="D196" s="21">
        <f>Ident!F196-C196+1-(INT((CHOOSE(WEEKDAY(C196),0,1,2,3,4,5,6)+(Ident!F196-C196+1))/7))-(INT((CHOOSE(WEEKDAY(C196),6,0,1,2,3,4,5)+(Ident!F196-C196+1))/7))</f>
        <v>-32807</v>
      </c>
      <c r="E196" s="21">
        <f>Kal!B$13-C196+1-(INT((CHOOSE(WEEKDAY(C196),0,1,2,3,4,5,6)+(Kal!B$13-C196+1))/7))-(INT((CHOOSE(WEEKDAY(C196),6,0,1,2,3,4,5)+(Kal!B$13-C196+1))/7))</f>
        <v>66</v>
      </c>
      <c r="F196" s="21">
        <f>Ident!F196-Kal!A$11+1-(INT((CHOOSE(WEEKDAY(Kal!A$11),0,1,2,3,4,5,6)+(Ident!F196-Kal!A$11+1))/7))-(INT((CHOOSE(WEEKDAY(Kal!A$11),6,0,1,2,3,4,5)+(Ident!F196-Kal!A$11+1))/7))</f>
        <v>-32807</v>
      </c>
      <c r="G196" s="21">
        <f>IF(AND(Ident!E196&lt;&gt;0,Ident!F196&lt;&gt;0),D196,IF(AND(Ident!E196&lt;&gt;0,Ident!F196=0),E196,IF(AND(Ident!E196=0,Ident!F196&lt;&gt;0),F196,ad5kw)))</f>
        <v>66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45931</v>
      </c>
      <c r="D197" s="21">
        <f>Ident!F197-C197+1-(INT((CHOOSE(WEEKDAY(C197),0,1,2,3,4,5,6)+(Ident!F197-C197+1))/7))-(INT((CHOOSE(WEEKDAY(C197),6,0,1,2,3,4,5)+(Ident!F197-C197+1))/7))</f>
        <v>-32807</v>
      </c>
      <c r="E197" s="21">
        <f>Kal!B$13-C197+1-(INT((CHOOSE(WEEKDAY(C197),0,1,2,3,4,5,6)+(Kal!B$13-C197+1))/7))-(INT((CHOOSE(WEEKDAY(C197),6,0,1,2,3,4,5)+(Kal!B$13-C197+1))/7))</f>
        <v>66</v>
      </c>
      <c r="F197" s="21">
        <f>Ident!F197-Kal!A$11+1-(INT((CHOOSE(WEEKDAY(Kal!A$11),0,1,2,3,4,5,6)+(Ident!F197-Kal!A$11+1))/7))-(INT((CHOOSE(WEEKDAY(Kal!A$11),6,0,1,2,3,4,5)+(Ident!F197-Kal!A$11+1))/7))</f>
        <v>-32807</v>
      </c>
      <c r="G197" s="21">
        <f>IF(AND(Ident!E197&lt;&gt;0,Ident!F197&lt;&gt;0),D197,IF(AND(Ident!E197&lt;&gt;0,Ident!F197=0),E197,IF(AND(Ident!E197=0,Ident!F197&lt;&gt;0),F197,ad5kw)))</f>
        <v>66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45931</v>
      </c>
      <c r="D198" s="21">
        <f>Ident!F198-C198+1-(INT((CHOOSE(WEEKDAY(C198),0,1,2,3,4,5,6)+(Ident!F198-C198+1))/7))-(INT((CHOOSE(WEEKDAY(C198),6,0,1,2,3,4,5)+(Ident!F198-C198+1))/7))</f>
        <v>-32807</v>
      </c>
      <c r="E198" s="21">
        <f>Kal!B$13-C198+1-(INT((CHOOSE(WEEKDAY(C198),0,1,2,3,4,5,6)+(Kal!B$13-C198+1))/7))-(INT((CHOOSE(WEEKDAY(C198),6,0,1,2,3,4,5)+(Kal!B$13-C198+1))/7))</f>
        <v>66</v>
      </c>
      <c r="F198" s="21">
        <f>Ident!F198-Kal!A$11+1-(INT((CHOOSE(WEEKDAY(Kal!A$11),0,1,2,3,4,5,6)+(Ident!F198-Kal!A$11+1))/7))-(INT((CHOOSE(WEEKDAY(Kal!A$11),6,0,1,2,3,4,5)+(Ident!F198-Kal!A$11+1))/7))</f>
        <v>-32807</v>
      </c>
      <c r="G198" s="21">
        <f>IF(AND(Ident!E198&lt;&gt;0,Ident!F198&lt;&gt;0),D198,IF(AND(Ident!E198&lt;&gt;0,Ident!F198=0),E198,IF(AND(Ident!E198=0,Ident!F198&lt;&gt;0),F198,ad5kw)))</f>
        <v>66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45931</v>
      </c>
      <c r="D199" s="21">
        <f>Ident!F199-C199+1-(INT((CHOOSE(WEEKDAY(C199),0,1,2,3,4,5,6)+(Ident!F199-C199+1))/7))-(INT((CHOOSE(WEEKDAY(C199),6,0,1,2,3,4,5)+(Ident!F199-C199+1))/7))</f>
        <v>-32807</v>
      </c>
      <c r="E199" s="21">
        <f>Kal!B$13-C199+1-(INT((CHOOSE(WEEKDAY(C199),0,1,2,3,4,5,6)+(Kal!B$13-C199+1))/7))-(INT((CHOOSE(WEEKDAY(C199),6,0,1,2,3,4,5)+(Kal!B$13-C199+1))/7))</f>
        <v>66</v>
      </c>
      <c r="F199" s="21">
        <f>Ident!F199-Kal!A$11+1-(INT((CHOOSE(WEEKDAY(Kal!A$11),0,1,2,3,4,5,6)+(Ident!F199-Kal!A$11+1))/7))-(INT((CHOOSE(WEEKDAY(Kal!A$11),6,0,1,2,3,4,5)+(Ident!F199-Kal!A$11+1))/7))</f>
        <v>-32807</v>
      </c>
      <c r="G199" s="21">
        <f>IF(AND(Ident!E199&lt;&gt;0,Ident!F199&lt;&gt;0),D199,IF(AND(Ident!E199&lt;&gt;0,Ident!F199=0),E199,IF(AND(Ident!E199=0,Ident!F199&lt;&gt;0),F199,ad5kw)))</f>
        <v>66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45931</v>
      </c>
      <c r="D200" s="21">
        <f>Ident!F200-C200+1-(INT((CHOOSE(WEEKDAY(C200),0,1,2,3,4,5,6)+(Ident!F200-C200+1))/7))-(INT((CHOOSE(WEEKDAY(C200),6,0,1,2,3,4,5)+(Ident!F200-C200+1))/7))</f>
        <v>-32807</v>
      </c>
      <c r="E200" s="21">
        <f>Kal!B$13-C200+1-(INT((CHOOSE(WEEKDAY(C200),0,1,2,3,4,5,6)+(Kal!B$13-C200+1))/7))-(INT((CHOOSE(WEEKDAY(C200),6,0,1,2,3,4,5)+(Kal!B$13-C200+1))/7))</f>
        <v>66</v>
      </c>
      <c r="F200" s="21">
        <f>Ident!F200-Kal!A$11+1-(INT((CHOOSE(WEEKDAY(Kal!A$11),0,1,2,3,4,5,6)+(Ident!F200-Kal!A$11+1))/7))-(INT((CHOOSE(WEEKDAY(Kal!A$11),6,0,1,2,3,4,5)+(Ident!F200-Kal!A$11+1))/7))</f>
        <v>-32807</v>
      </c>
      <c r="G200" s="21">
        <f>IF(AND(Ident!E200&lt;&gt;0,Ident!F200&lt;&gt;0),D200,IF(AND(Ident!E200&lt;&gt;0,Ident!F200=0),E200,IF(AND(Ident!E200=0,Ident!F200&lt;&gt;0),F200,ad5kw)))</f>
        <v>66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45931</v>
      </c>
      <c r="D201" s="21">
        <f>Ident!F201-C201+1-(INT((CHOOSE(WEEKDAY(C201),0,1,2,3,4,5,6)+(Ident!F201-C201+1))/7))-(INT((CHOOSE(WEEKDAY(C201),6,0,1,2,3,4,5)+(Ident!F201-C201+1))/7))</f>
        <v>-32807</v>
      </c>
      <c r="E201" s="21">
        <f>Kal!B$13-C201+1-(INT((CHOOSE(WEEKDAY(C201),0,1,2,3,4,5,6)+(Kal!B$13-C201+1))/7))-(INT((CHOOSE(WEEKDAY(C201),6,0,1,2,3,4,5)+(Kal!B$13-C201+1))/7))</f>
        <v>66</v>
      </c>
      <c r="F201" s="21">
        <f>Ident!F201-Kal!A$11+1-(INT((CHOOSE(WEEKDAY(Kal!A$11),0,1,2,3,4,5,6)+(Ident!F201-Kal!A$11+1))/7))-(INT((CHOOSE(WEEKDAY(Kal!A$11),6,0,1,2,3,4,5)+(Ident!F201-Kal!A$11+1))/7))</f>
        <v>-32807</v>
      </c>
      <c r="G201" s="21">
        <f>IF(AND(Ident!E201&lt;&gt;0,Ident!F201&lt;&gt;0),D201,IF(AND(Ident!E201&lt;&gt;0,Ident!F201=0),E201,IF(AND(Ident!E201=0,Ident!F201&lt;&gt;0),F201,ad5kw)))</f>
        <v>66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45931</v>
      </c>
      <c r="D202" s="21">
        <f>Ident!F202-C202+1-(INT((CHOOSE(WEEKDAY(C202),0,1,2,3,4,5,6)+(Ident!F202-C202+1))/7))-(INT((CHOOSE(WEEKDAY(C202),6,0,1,2,3,4,5)+(Ident!F202-C202+1))/7))</f>
        <v>-32807</v>
      </c>
      <c r="E202" s="21">
        <f>Kal!B$13-C202+1-(INT((CHOOSE(WEEKDAY(C202),0,1,2,3,4,5,6)+(Kal!B$13-C202+1))/7))-(INT((CHOOSE(WEEKDAY(C202),6,0,1,2,3,4,5)+(Kal!B$13-C202+1))/7))</f>
        <v>66</v>
      </c>
      <c r="F202" s="21">
        <f>Ident!F202-Kal!A$11+1-(INT((CHOOSE(WEEKDAY(Kal!A$11),0,1,2,3,4,5,6)+(Ident!F202-Kal!A$11+1))/7))-(INT((CHOOSE(WEEKDAY(Kal!A$11),6,0,1,2,3,4,5)+(Ident!F202-Kal!A$11+1))/7))</f>
        <v>-32807</v>
      </c>
      <c r="G202" s="21">
        <f>IF(AND(Ident!E202&lt;&gt;0,Ident!F202&lt;&gt;0),D202,IF(AND(Ident!E202&lt;&gt;0,Ident!F202=0),E202,IF(AND(Ident!E202=0,Ident!F202&lt;&gt;0),F202,ad5kw)))</f>
        <v>66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45931</v>
      </c>
      <c r="D203" s="21">
        <f>Ident!F203-C203+1-(INT((CHOOSE(WEEKDAY(C203),0,1,2,3,4,5,6)+(Ident!F203-C203+1))/7))-(INT((CHOOSE(WEEKDAY(C203),6,0,1,2,3,4,5)+(Ident!F203-C203+1))/7))</f>
        <v>-32807</v>
      </c>
      <c r="E203" s="21">
        <f>Kal!B$13-C203+1-(INT((CHOOSE(WEEKDAY(C203),0,1,2,3,4,5,6)+(Kal!B$13-C203+1))/7))-(INT((CHOOSE(WEEKDAY(C203),6,0,1,2,3,4,5)+(Kal!B$13-C203+1))/7))</f>
        <v>66</v>
      </c>
      <c r="F203" s="21">
        <f>Ident!F203-Kal!A$11+1-(INT((CHOOSE(WEEKDAY(Kal!A$11),0,1,2,3,4,5,6)+(Ident!F203-Kal!A$11+1))/7))-(INT((CHOOSE(WEEKDAY(Kal!A$11),6,0,1,2,3,4,5)+(Ident!F203-Kal!A$11+1))/7))</f>
        <v>-32807</v>
      </c>
      <c r="G203" s="21">
        <f>IF(AND(Ident!E203&lt;&gt;0,Ident!F203&lt;&gt;0),D203,IF(AND(Ident!E203&lt;&gt;0,Ident!F203=0),E203,IF(AND(Ident!E203=0,Ident!F203&lt;&gt;0),F203,ad5kw)))</f>
        <v>66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45931</v>
      </c>
      <c r="D204" s="21">
        <f>Ident!F204-C204+1-(INT((CHOOSE(WEEKDAY(C204),0,1,2,3,4,5,6)+(Ident!F204-C204+1))/7))-(INT((CHOOSE(WEEKDAY(C204),6,0,1,2,3,4,5)+(Ident!F204-C204+1))/7))</f>
        <v>-32807</v>
      </c>
      <c r="E204" s="21">
        <f>Kal!B$13-C204+1-(INT((CHOOSE(WEEKDAY(C204),0,1,2,3,4,5,6)+(Kal!B$13-C204+1))/7))-(INT((CHOOSE(WEEKDAY(C204),6,0,1,2,3,4,5)+(Kal!B$13-C204+1))/7))</f>
        <v>66</v>
      </c>
      <c r="F204" s="21">
        <f>Ident!F204-Kal!A$11+1-(INT((CHOOSE(WEEKDAY(Kal!A$11),0,1,2,3,4,5,6)+(Ident!F204-Kal!A$11+1))/7))-(INT((CHOOSE(WEEKDAY(Kal!A$11),6,0,1,2,3,4,5)+(Ident!F204-Kal!A$11+1))/7))</f>
        <v>-32807</v>
      </c>
      <c r="G204" s="21">
        <f>IF(AND(Ident!E204&lt;&gt;0,Ident!F204&lt;&gt;0),D204,IF(AND(Ident!E204&lt;&gt;0,Ident!F204=0),E204,IF(AND(Ident!E204=0,Ident!F204&lt;&gt;0),F204,ad5kw)))</f>
        <v>66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45931</v>
      </c>
      <c r="D205" s="21">
        <f>Ident!F205-C205+1-(INT((CHOOSE(WEEKDAY(C205),0,1,2,3,4,5,6)+(Ident!F205-C205+1))/7))-(INT((CHOOSE(WEEKDAY(C205),6,0,1,2,3,4,5)+(Ident!F205-C205+1))/7))</f>
        <v>-32807</v>
      </c>
      <c r="E205" s="21">
        <f>Kal!B$13-C205+1-(INT((CHOOSE(WEEKDAY(C205),0,1,2,3,4,5,6)+(Kal!B$13-C205+1))/7))-(INT((CHOOSE(WEEKDAY(C205),6,0,1,2,3,4,5)+(Kal!B$13-C205+1))/7))</f>
        <v>66</v>
      </c>
      <c r="F205" s="21">
        <f>Ident!F205-Kal!A$11+1-(INT((CHOOSE(WEEKDAY(Kal!A$11),0,1,2,3,4,5,6)+(Ident!F205-Kal!A$11+1))/7))-(INT((CHOOSE(WEEKDAY(Kal!A$11),6,0,1,2,3,4,5)+(Ident!F205-Kal!A$11+1))/7))</f>
        <v>-32807</v>
      </c>
      <c r="G205" s="21">
        <f>IF(AND(Ident!E205&lt;&gt;0,Ident!F205&lt;&gt;0),D205,IF(AND(Ident!E205&lt;&gt;0,Ident!F205=0),E205,IF(AND(Ident!E205=0,Ident!F205&lt;&gt;0),F205,ad5kw)))</f>
        <v>66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45931</v>
      </c>
      <c r="D206" s="21">
        <f>Ident!F206-C206+1-(INT((CHOOSE(WEEKDAY(C206),0,1,2,3,4,5,6)+(Ident!F206-C206+1))/7))-(INT((CHOOSE(WEEKDAY(C206),6,0,1,2,3,4,5)+(Ident!F206-C206+1))/7))</f>
        <v>-32807</v>
      </c>
      <c r="E206" s="21">
        <f>Kal!B$13-C206+1-(INT((CHOOSE(WEEKDAY(C206),0,1,2,3,4,5,6)+(Kal!B$13-C206+1))/7))-(INT((CHOOSE(WEEKDAY(C206),6,0,1,2,3,4,5)+(Kal!B$13-C206+1))/7))</f>
        <v>66</v>
      </c>
      <c r="F206" s="21">
        <f>Ident!F206-Kal!A$11+1-(INT((CHOOSE(WEEKDAY(Kal!A$11),0,1,2,3,4,5,6)+(Ident!F206-Kal!A$11+1))/7))-(INT((CHOOSE(WEEKDAY(Kal!A$11),6,0,1,2,3,4,5)+(Ident!F206-Kal!A$11+1))/7))</f>
        <v>-32807</v>
      </c>
      <c r="G206" s="21">
        <f>IF(AND(Ident!E206&lt;&gt;0,Ident!F206&lt;&gt;0),D206,IF(AND(Ident!E206&lt;&gt;0,Ident!F206=0),E206,IF(AND(Ident!E206=0,Ident!F206&lt;&gt;0),F206,ad5kw)))</f>
        <v>66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45931</v>
      </c>
      <c r="D207" s="21">
        <f>Ident!F207-C207+1-(INT((CHOOSE(WEEKDAY(C207),0,1,2,3,4,5,6)+(Ident!F207-C207+1))/7))-(INT((CHOOSE(WEEKDAY(C207),6,0,1,2,3,4,5)+(Ident!F207-C207+1))/7))</f>
        <v>-32807</v>
      </c>
      <c r="E207" s="21">
        <f>Kal!B$13-C207+1-(INT((CHOOSE(WEEKDAY(C207),0,1,2,3,4,5,6)+(Kal!B$13-C207+1))/7))-(INT((CHOOSE(WEEKDAY(C207),6,0,1,2,3,4,5)+(Kal!B$13-C207+1))/7))</f>
        <v>66</v>
      </c>
      <c r="F207" s="21">
        <f>Ident!F207-Kal!A$11+1-(INT((CHOOSE(WEEKDAY(Kal!A$11),0,1,2,3,4,5,6)+(Ident!F207-Kal!A$11+1))/7))-(INT((CHOOSE(WEEKDAY(Kal!A$11),6,0,1,2,3,4,5)+(Ident!F207-Kal!A$11+1))/7))</f>
        <v>-32807</v>
      </c>
      <c r="G207" s="21">
        <f>IF(AND(Ident!E207&lt;&gt;0,Ident!F207&lt;&gt;0),D207,IF(AND(Ident!E207&lt;&gt;0,Ident!F207=0),E207,IF(AND(Ident!E207=0,Ident!F207&lt;&gt;0),F207,ad5kw)))</f>
        <v>66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45931</v>
      </c>
      <c r="D208" s="21">
        <f>Ident!F208-C208+1-(INT((CHOOSE(WEEKDAY(C208),0,1,2,3,4,5,6)+(Ident!F208-C208+1))/7))-(INT((CHOOSE(WEEKDAY(C208),6,0,1,2,3,4,5)+(Ident!F208-C208+1))/7))</f>
        <v>-32807</v>
      </c>
      <c r="E208" s="21">
        <f>Kal!B$13-C208+1-(INT((CHOOSE(WEEKDAY(C208),0,1,2,3,4,5,6)+(Kal!B$13-C208+1))/7))-(INT((CHOOSE(WEEKDAY(C208),6,0,1,2,3,4,5)+(Kal!B$13-C208+1))/7))</f>
        <v>66</v>
      </c>
      <c r="F208" s="21">
        <f>Ident!F208-Kal!A$11+1-(INT((CHOOSE(WEEKDAY(Kal!A$11),0,1,2,3,4,5,6)+(Ident!F208-Kal!A$11+1))/7))-(INT((CHOOSE(WEEKDAY(Kal!A$11),6,0,1,2,3,4,5)+(Ident!F208-Kal!A$11+1))/7))</f>
        <v>-32807</v>
      </c>
      <c r="G208" s="21">
        <f>IF(AND(Ident!E208&lt;&gt;0,Ident!F208&lt;&gt;0),D208,IF(AND(Ident!E208&lt;&gt;0,Ident!F208=0),E208,IF(AND(Ident!E208=0,Ident!F208&lt;&gt;0),F208,ad5kw)))</f>
        <v>66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45931</v>
      </c>
      <c r="D209" s="21">
        <f>Ident!F209-C209+1-(INT((CHOOSE(WEEKDAY(C209),0,1,2,3,4,5,6)+(Ident!F209-C209+1))/7))-(INT((CHOOSE(WEEKDAY(C209),6,0,1,2,3,4,5)+(Ident!F209-C209+1))/7))</f>
        <v>-32807</v>
      </c>
      <c r="E209" s="21">
        <f>Kal!B$13-C209+1-(INT((CHOOSE(WEEKDAY(C209),0,1,2,3,4,5,6)+(Kal!B$13-C209+1))/7))-(INT((CHOOSE(WEEKDAY(C209),6,0,1,2,3,4,5)+(Kal!B$13-C209+1))/7))</f>
        <v>66</v>
      </c>
      <c r="F209" s="21">
        <f>Ident!F209-Kal!A$11+1-(INT((CHOOSE(WEEKDAY(Kal!A$11),0,1,2,3,4,5,6)+(Ident!F209-Kal!A$11+1))/7))-(INT((CHOOSE(WEEKDAY(Kal!A$11),6,0,1,2,3,4,5)+(Ident!F209-Kal!A$11+1))/7))</f>
        <v>-32807</v>
      </c>
      <c r="G209" s="21">
        <f>IF(AND(Ident!E209&lt;&gt;0,Ident!F209&lt;&gt;0),D209,IF(AND(Ident!E209&lt;&gt;0,Ident!F209=0),E209,IF(AND(Ident!E209=0,Ident!F209&lt;&gt;0),F209,ad5kw)))</f>
        <v>66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45931</v>
      </c>
      <c r="D210" s="21">
        <f>Ident!F210-C210+1-(INT((CHOOSE(WEEKDAY(C210),0,1,2,3,4,5,6)+(Ident!F210-C210+1))/7))-(INT((CHOOSE(WEEKDAY(C210),6,0,1,2,3,4,5)+(Ident!F210-C210+1))/7))</f>
        <v>-32807</v>
      </c>
      <c r="E210" s="21">
        <f>Kal!B$13-C210+1-(INT((CHOOSE(WEEKDAY(C210),0,1,2,3,4,5,6)+(Kal!B$13-C210+1))/7))-(INT((CHOOSE(WEEKDAY(C210),6,0,1,2,3,4,5)+(Kal!B$13-C210+1))/7))</f>
        <v>66</v>
      </c>
      <c r="F210" s="21">
        <f>Ident!F210-Kal!A$11+1-(INT((CHOOSE(WEEKDAY(Kal!A$11),0,1,2,3,4,5,6)+(Ident!F210-Kal!A$11+1))/7))-(INT((CHOOSE(WEEKDAY(Kal!A$11),6,0,1,2,3,4,5)+(Ident!F210-Kal!A$11+1))/7))</f>
        <v>-32807</v>
      </c>
      <c r="G210" s="21">
        <f>IF(AND(Ident!E210&lt;&gt;0,Ident!F210&lt;&gt;0),D210,IF(AND(Ident!E210&lt;&gt;0,Ident!F210=0),E210,IF(AND(Ident!E210=0,Ident!F210&lt;&gt;0),F210,ad5kw)))</f>
        <v>66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45931</v>
      </c>
      <c r="D211" s="21">
        <f>Ident!F211-C211+1-(INT((CHOOSE(WEEKDAY(C211),0,1,2,3,4,5,6)+(Ident!F211-C211+1))/7))-(INT((CHOOSE(WEEKDAY(C211),6,0,1,2,3,4,5)+(Ident!F211-C211+1))/7))</f>
        <v>-32807</v>
      </c>
      <c r="E211" s="21">
        <f>Kal!B$13-C211+1-(INT((CHOOSE(WEEKDAY(C211),0,1,2,3,4,5,6)+(Kal!B$13-C211+1))/7))-(INT((CHOOSE(WEEKDAY(C211),6,0,1,2,3,4,5)+(Kal!B$13-C211+1))/7))</f>
        <v>66</v>
      </c>
      <c r="F211" s="21">
        <f>Ident!F211-Kal!A$11+1-(INT((CHOOSE(WEEKDAY(Kal!A$11),0,1,2,3,4,5,6)+(Ident!F211-Kal!A$11+1))/7))-(INT((CHOOSE(WEEKDAY(Kal!A$11),6,0,1,2,3,4,5)+(Ident!F211-Kal!A$11+1))/7))</f>
        <v>-32807</v>
      </c>
      <c r="G211" s="21">
        <f>IF(AND(Ident!E211&lt;&gt;0,Ident!F211&lt;&gt;0),D211,IF(AND(Ident!E211&lt;&gt;0,Ident!F211=0),E211,IF(AND(Ident!E211=0,Ident!F211&lt;&gt;0),F211,ad5kw)))</f>
        <v>66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45931</v>
      </c>
      <c r="D212" s="21">
        <f>Ident!F212-C212+1-(INT((CHOOSE(WEEKDAY(C212),0,1,2,3,4,5,6)+(Ident!F212-C212+1))/7))-(INT((CHOOSE(WEEKDAY(C212),6,0,1,2,3,4,5)+(Ident!F212-C212+1))/7))</f>
        <v>-32807</v>
      </c>
      <c r="E212" s="21">
        <f>Kal!B$13-C212+1-(INT((CHOOSE(WEEKDAY(C212),0,1,2,3,4,5,6)+(Kal!B$13-C212+1))/7))-(INT((CHOOSE(WEEKDAY(C212),6,0,1,2,3,4,5)+(Kal!B$13-C212+1))/7))</f>
        <v>66</v>
      </c>
      <c r="F212" s="21">
        <f>Ident!F212-Kal!A$11+1-(INT((CHOOSE(WEEKDAY(Kal!A$11),0,1,2,3,4,5,6)+(Ident!F212-Kal!A$11+1))/7))-(INT((CHOOSE(WEEKDAY(Kal!A$11),6,0,1,2,3,4,5)+(Ident!F212-Kal!A$11+1))/7))</f>
        <v>-32807</v>
      </c>
      <c r="G212" s="21">
        <f>IF(AND(Ident!E212&lt;&gt;0,Ident!F212&lt;&gt;0),D212,IF(AND(Ident!E212&lt;&gt;0,Ident!F212=0),E212,IF(AND(Ident!E212=0,Ident!F212&lt;&gt;0),F212,ad5kw)))</f>
        <v>66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45931</v>
      </c>
      <c r="D213" s="21">
        <f>Ident!F213-C213+1-(INT((CHOOSE(WEEKDAY(C213),0,1,2,3,4,5,6)+(Ident!F213-C213+1))/7))-(INT((CHOOSE(WEEKDAY(C213),6,0,1,2,3,4,5)+(Ident!F213-C213+1))/7))</f>
        <v>-32807</v>
      </c>
      <c r="E213" s="21">
        <f>Kal!B$13-C213+1-(INT((CHOOSE(WEEKDAY(C213),0,1,2,3,4,5,6)+(Kal!B$13-C213+1))/7))-(INT((CHOOSE(WEEKDAY(C213),6,0,1,2,3,4,5)+(Kal!B$13-C213+1))/7))</f>
        <v>66</v>
      </c>
      <c r="F213" s="21">
        <f>Ident!F213-Kal!A$11+1-(INT((CHOOSE(WEEKDAY(Kal!A$11),0,1,2,3,4,5,6)+(Ident!F213-Kal!A$11+1))/7))-(INT((CHOOSE(WEEKDAY(Kal!A$11),6,0,1,2,3,4,5)+(Ident!F213-Kal!A$11+1))/7))</f>
        <v>-32807</v>
      </c>
      <c r="G213" s="21">
        <f>IF(AND(Ident!E213&lt;&gt;0,Ident!F213&lt;&gt;0),D213,IF(AND(Ident!E213&lt;&gt;0,Ident!F213=0),E213,IF(AND(Ident!E213=0,Ident!F213&lt;&gt;0),F213,ad5kw)))</f>
        <v>66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45931</v>
      </c>
      <c r="D214" s="21">
        <f>Ident!F214-C214+1-(INT((CHOOSE(WEEKDAY(C214),0,1,2,3,4,5,6)+(Ident!F214-C214+1))/7))-(INT((CHOOSE(WEEKDAY(C214),6,0,1,2,3,4,5)+(Ident!F214-C214+1))/7))</f>
        <v>-32807</v>
      </c>
      <c r="E214" s="21">
        <f>Kal!B$13-C214+1-(INT((CHOOSE(WEEKDAY(C214),0,1,2,3,4,5,6)+(Kal!B$13-C214+1))/7))-(INT((CHOOSE(WEEKDAY(C214),6,0,1,2,3,4,5)+(Kal!B$13-C214+1))/7))</f>
        <v>66</v>
      </c>
      <c r="F214" s="21">
        <f>Ident!F214-Kal!A$11+1-(INT((CHOOSE(WEEKDAY(Kal!A$11),0,1,2,3,4,5,6)+(Ident!F214-Kal!A$11+1))/7))-(INT((CHOOSE(WEEKDAY(Kal!A$11),6,0,1,2,3,4,5)+(Ident!F214-Kal!A$11+1))/7))</f>
        <v>-32807</v>
      </c>
      <c r="G214" s="21">
        <f>IF(AND(Ident!E214&lt;&gt;0,Ident!F214&lt;&gt;0),D214,IF(AND(Ident!E214&lt;&gt;0,Ident!F214=0),E214,IF(AND(Ident!E214=0,Ident!F214&lt;&gt;0),F214,ad5kw)))</f>
        <v>66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45931</v>
      </c>
      <c r="D215" s="21">
        <f>Ident!F215-C215+1-(INT((CHOOSE(WEEKDAY(C215),0,1,2,3,4,5,6)+(Ident!F215-C215+1))/7))-(INT((CHOOSE(WEEKDAY(C215),6,0,1,2,3,4,5)+(Ident!F215-C215+1))/7))</f>
        <v>-32807</v>
      </c>
      <c r="E215" s="21">
        <f>Kal!B$13-C215+1-(INT((CHOOSE(WEEKDAY(C215),0,1,2,3,4,5,6)+(Kal!B$13-C215+1))/7))-(INT((CHOOSE(WEEKDAY(C215),6,0,1,2,3,4,5)+(Kal!B$13-C215+1))/7))</f>
        <v>66</v>
      </c>
      <c r="F215" s="21">
        <f>Ident!F215-Kal!A$11+1-(INT((CHOOSE(WEEKDAY(Kal!A$11),0,1,2,3,4,5,6)+(Ident!F215-Kal!A$11+1))/7))-(INT((CHOOSE(WEEKDAY(Kal!A$11),6,0,1,2,3,4,5)+(Ident!F215-Kal!A$11+1))/7))</f>
        <v>-32807</v>
      </c>
      <c r="G215" s="21">
        <f>IF(AND(Ident!E215&lt;&gt;0,Ident!F215&lt;&gt;0),D215,IF(AND(Ident!E215&lt;&gt;0,Ident!F215=0),E215,IF(AND(Ident!E215=0,Ident!F215&lt;&gt;0),F215,ad5kw)))</f>
        <v>66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45931</v>
      </c>
      <c r="D216" s="21">
        <f>Ident!F216-C216+1-(INT((CHOOSE(WEEKDAY(C216),0,1,2,3,4,5,6)+(Ident!F216-C216+1))/7))-(INT((CHOOSE(WEEKDAY(C216),6,0,1,2,3,4,5)+(Ident!F216-C216+1))/7))</f>
        <v>-32807</v>
      </c>
      <c r="E216" s="21">
        <f>Kal!B$13-C216+1-(INT((CHOOSE(WEEKDAY(C216),0,1,2,3,4,5,6)+(Kal!B$13-C216+1))/7))-(INT((CHOOSE(WEEKDAY(C216),6,0,1,2,3,4,5)+(Kal!B$13-C216+1))/7))</f>
        <v>66</v>
      </c>
      <c r="F216" s="21">
        <f>Ident!F216-Kal!A$11+1-(INT((CHOOSE(WEEKDAY(Kal!A$11),0,1,2,3,4,5,6)+(Ident!F216-Kal!A$11+1))/7))-(INT((CHOOSE(WEEKDAY(Kal!A$11),6,0,1,2,3,4,5)+(Ident!F216-Kal!A$11+1))/7))</f>
        <v>-32807</v>
      </c>
      <c r="G216" s="21">
        <f>IF(AND(Ident!E216&lt;&gt;0,Ident!F216&lt;&gt;0),D216,IF(AND(Ident!E216&lt;&gt;0,Ident!F216=0),E216,IF(AND(Ident!E216=0,Ident!F216&lt;&gt;0),F216,ad5kw)))</f>
        <v>66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45931</v>
      </c>
      <c r="D217" s="21">
        <f>Ident!F217-C217+1-(INT((CHOOSE(WEEKDAY(C217),0,1,2,3,4,5,6)+(Ident!F217-C217+1))/7))-(INT((CHOOSE(WEEKDAY(C217),6,0,1,2,3,4,5)+(Ident!F217-C217+1))/7))</f>
        <v>-32807</v>
      </c>
      <c r="E217" s="21">
        <f>Kal!B$13-C217+1-(INT((CHOOSE(WEEKDAY(C217),0,1,2,3,4,5,6)+(Kal!B$13-C217+1))/7))-(INT((CHOOSE(WEEKDAY(C217),6,0,1,2,3,4,5)+(Kal!B$13-C217+1))/7))</f>
        <v>66</v>
      </c>
      <c r="F217" s="21">
        <f>Ident!F217-Kal!A$11+1-(INT((CHOOSE(WEEKDAY(Kal!A$11),0,1,2,3,4,5,6)+(Ident!F217-Kal!A$11+1))/7))-(INT((CHOOSE(WEEKDAY(Kal!A$11),6,0,1,2,3,4,5)+(Ident!F217-Kal!A$11+1))/7))</f>
        <v>-32807</v>
      </c>
      <c r="G217" s="21">
        <f>IF(AND(Ident!E217&lt;&gt;0,Ident!F217&lt;&gt;0),D217,IF(AND(Ident!E217&lt;&gt;0,Ident!F217=0),E217,IF(AND(Ident!E217=0,Ident!F217&lt;&gt;0),F217,ad5kw)))</f>
        <v>66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45931</v>
      </c>
      <c r="D218" s="21">
        <f>Ident!F218-C218+1-(INT((CHOOSE(WEEKDAY(C218),0,1,2,3,4,5,6)+(Ident!F218-C218+1))/7))-(INT((CHOOSE(WEEKDAY(C218),6,0,1,2,3,4,5)+(Ident!F218-C218+1))/7))</f>
        <v>-32807</v>
      </c>
      <c r="E218" s="21">
        <f>Kal!B$13-C218+1-(INT((CHOOSE(WEEKDAY(C218),0,1,2,3,4,5,6)+(Kal!B$13-C218+1))/7))-(INT((CHOOSE(WEEKDAY(C218),6,0,1,2,3,4,5)+(Kal!B$13-C218+1))/7))</f>
        <v>66</v>
      </c>
      <c r="F218" s="21">
        <f>Ident!F218-Kal!A$11+1-(INT((CHOOSE(WEEKDAY(Kal!A$11),0,1,2,3,4,5,6)+(Ident!F218-Kal!A$11+1))/7))-(INT((CHOOSE(WEEKDAY(Kal!A$11),6,0,1,2,3,4,5)+(Ident!F218-Kal!A$11+1))/7))</f>
        <v>-32807</v>
      </c>
      <c r="G218" s="21">
        <f>IF(AND(Ident!E218&lt;&gt;0,Ident!F218&lt;&gt;0),D218,IF(AND(Ident!E218&lt;&gt;0,Ident!F218=0),E218,IF(AND(Ident!E218=0,Ident!F218&lt;&gt;0),F218,ad5kw)))</f>
        <v>66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45931</v>
      </c>
      <c r="D219" s="21">
        <f>Ident!F219-C219+1-(INT((CHOOSE(WEEKDAY(C219),0,1,2,3,4,5,6)+(Ident!F219-C219+1))/7))-(INT((CHOOSE(WEEKDAY(C219),6,0,1,2,3,4,5)+(Ident!F219-C219+1))/7))</f>
        <v>-32807</v>
      </c>
      <c r="E219" s="21">
        <f>Kal!B$13-C219+1-(INT((CHOOSE(WEEKDAY(C219),0,1,2,3,4,5,6)+(Kal!B$13-C219+1))/7))-(INT((CHOOSE(WEEKDAY(C219),6,0,1,2,3,4,5)+(Kal!B$13-C219+1))/7))</f>
        <v>66</v>
      </c>
      <c r="F219" s="21">
        <f>Ident!F219-Kal!A$11+1-(INT((CHOOSE(WEEKDAY(Kal!A$11),0,1,2,3,4,5,6)+(Ident!F219-Kal!A$11+1))/7))-(INT((CHOOSE(WEEKDAY(Kal!A$11),6,0,1,2,3,4,5)+(Ident!F219-Kal!A$11+1))/7))</f>
        <v>-32807</v>
      </c>
      <c r="G219" s="21">
        <f>IF(AND(Ident!E219&lt;&gt;0,Ident!F219&lt;&gt;0),D219,IF(AND(Ident!E219&lt;&gt;0,Ident!F219=0),E219,IF(AND(Ident!E219=0,Ident!F219&lt;&gt;0),F219,ad5kw)))</f>
        <v>66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45931</v>
      </c>
      <c r="D220" s="21">
        <f>Ident!F220-C220+1-(INT((CHOOSE(WEEKDAY(C220),0,1,2,3,4,5,6)+(Ident!F220-C220+1))/7))-(INT((CHOOSE(WEEKDAY(C220),6,0,1,2,3,4,5)+(Ident!F220-C220+1))/7))</f>
        <v>-32807</v>
      </c>
      <c r="E220" s="21">
        <f>Kal!B$13-C220+1-(INT((CHOOSE(WEEKDAY(C220),0,1,2,3,4,5,6)+(Kal!B$13-C220+1))/7))-(INT((CHOOSE(WEEKDAY(C220),6,0,1,2,3,4,5)+(Kal!B$13-C220+1))/7))</f>
        <v>66</v>
      </c>
      <c r="F220" s="21">
        <f>Ident!F220-Kal!A$11+1-(INT((CHOOSE(WEEKDAY(Kal!A$11),0,1,2,3,4,5,6)+(Ident!F220-Kal!A$11+1))/7))-(INT((CHOOSE(WEEKDAY(Kal!A$11),6,0,1,2,3,4,5)+(Ident!F220-Kal!A$11+1))/7))</f>
        <v>-32807</v>
      </c>
      <c r="G220" s="21">
        <f>IF(AND(Ident!E220&lt;&gt;0,Ident!F220&lt;&gt;0),D220,IF(AND(Ident!E220&lt;&gt;0,Ident!F220=0),E220,IF(AND(Ident!E220=0,Ident!F220&lt;&gt;0),F220,ad5kw)))</f>
        <v>66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45931</v>
      </c>
      <c r="D221" s="21">
        <f>Ident!F221-C221+1-(INT((CHOOSE(WEEKDAY(C221),0,1,2,3,4,5,6)+(Ident!F221-C221+1))/7))-(INT((CHOOSE(WEEKDAY(C221),6,0,1,2,3,4,5)+(Ident!F221-C221+1))/7))</f>
        <v>-32807</v>
      </c>
      <c r="E221" s="21">
        <f>Kal!B$13-C221+1-(INT((CHOOSE(WEEKDAY(C221),0,1,2,3,4,5,6)+(Kal!B$13-C221+1))/7))-(INT((CHOOSE(WEEKDAY(C221),6,0,1,2,3,4,5)+(Kal!B$13-C221+1))/7))</f>
        <v>66</v>
      </c>
      <c r="F221" s="21">
        <f>Ident!F221-Kal!A$11+1-(INT((CHOOSE(WEEKDAY(Kal!A$11),0,1,2,3,4,5,6)+(Ident!F221-Kal!A$11+1))/7))-(INT((CHOOSE(WEEKDAY(Kal!A$11),6,0,1,2,3,4,5)+(Ident!F221-Kal!A$11+1))/7))</f>
        <v>-32807</v>
      </c>
      <c r="G221" s="21">
        <f>IF(AND(Ident!E221&lt;&gt;0,Ident!F221&lt;&gt;0),D221,IF(AND(Ident!E221&lt;&gt;0,Ident!F221=0),E221,IF(AND(Ident!E221=0,Ident!F221&lt;&gt;0),F221,ad5kw)))</f>
        <v>66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45931</v>
      </c>
      <c r="D222" s="21">
        <f>Ident!F222-C222+1-(INT((CHOOSE(WEEKDAY(C222),0,1,2,3,4,5,6)+(Ident!F222-C222+1))/7))-(INT((CHOOSE(WEEKDAY(C222),6,0,1,2,3,4,5)+(Ident!F222-C222+1))/7))</f>
        <v>-32807</v>
      </c>
      <c r="E222" s="21">
        <f>Kal!B$13-C222+1-(INT((CHOOSE(WEEKDAY(C222),0,1,2,3,4,5,6)+(Kal!B$13-C222+1))/7))-(INT((CHOOSE(WEEKDAY(C222),6,0,1,2,3,4,5)+(Kal!B$13-C222+1))/7))</f>
        <v>66</v>
      </c>
      <c r="F222" s="21">
        <f>Ident!F222-Kal!A$11+1-(INT((CHOOSE(WEEKDAY(Kal!A$11),0,1,2,3,4,5,6)+(Ident!F222-Kal!A$11+1))/7))-(INT((CHOOSE(WEEKDAY(Kal!A$11),6,0,1,2,3,4,5)+(Ident!F222-Kal!A$11+1))/7))</f>
        <v>-32807</v>
      </c>
      <c r="G222" s="21">
        <f>IF(AND(Ident!E222&lt;&gt;0,Ident!F222&lt;&gt;0),D222,IF(AND(Ident!E222&lt;&gt;0,Ident!F222=0),E222,IF(AND(Ident!E222=0,Ident!F222&lt;&gt;0),F222,ad5kw)))</f>
        <v>66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45931</v>
      </c>
      <c r="D223" s="21">
        <f>Ident!F223-C223+1-(INT((CHOOSE(WEEKDAY(C223),0,1,2,3,4,5,6)+(Ident!F223-C223+1))/7))-(INT((CHOOSE(WEEKDAY(C223),6,0,1,2,3,4,5)+(Ident!F223-C223+1))/7))</f>
        <v>-32807</v>
      </c>
      <c r="E223" s="21">
        <f>Kal!B$13-C223+1-(INT((CHOOSE(WEEKDAY(C223),0,1,2,3,4,5,6)+(Kal!B$13-C223+1))/7))-(INT((CHOOSE(WEEKDAY(C223),6,0,1,2,3,4,5)+(Kal!B$13-C223+1))/7))</f>
        <v>66</v>
      </c>
      <c r="F223" s="21">
        <f>Ident!F223-Kal!A$11+1-(INT((CHOOSE(WEEKDAY(Kal!A$11),0,1,2,3,4,5,6)+(Ident!F223-Kal!A$11+1))/7))-(INT((CHOOSE(WEEKDAY(Kal!A$11),6,0,1,2,3,4,5)+(Ident!F223-Kal!A$11+1))/7))</f>
        <v>-32807</v>
      </c>
      <c r="G223" s="21">
        <f>IF(AND(Ident!E223&lt;&gt;0,Ident!F223&lt;&gt;0),D223,IF(AND(Ident!E223&lt;&gt;0,Ident!F223=0),E223,IF(AND(Ident!E223=0,Ident!F223&lt;&gt;0),F223,ad5kw)))</f>
        <v>66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45931</v>
      </c>
      <c r="D224" s="21">
        <f>Ident!F224-C224+1-(INT((CHOOSE(WEEKDAY(C224),0,1,2,3,4,5,6)+(Ident!F224-C224+1))/7))-(INT((CHOOSE(WEEKDAY(C224),6,0,1,2,3,4,5)+(Ident!F224-C224+1))/7))</f>
        <v>-32807</v>
      </c>
      <c r="E224" s="21">
        <f>Kal!B$13-C224+1-(INT((CHOOSE(WEEKDAY(C224),0,1,2,3,4,5,6)+(Kal!B$13-C224+1))/7))-(INT((CHOOSE(WEEKDAY(C224),6,0,1,2,3,4,5)+(Kal!B$13-C224+1))/7))</f>
        <v>66</v>
      </c>
      <c r="F224" s="21">
        <f>Ident!F224-Kal!A$11+1-(INT((CHOOSE(WEEKDAY(Kal!A$11),0,1,2,3,4,5,6)+(Ident!F224-Kal!A$11+1))/7))-(INT((CHOOSE(WEEKDAY(Kal!A$11),6,0,1,2,3,4,5)+(Ident!F224-Kal!A$11+1))/7))</f>
        <v>-32807</v>
      </c>
      <c r="G224" s="21">
        <f>IF(AND(Ident!E224&lt;&gt;0,Ident!F224&lt;&gt;0),D224,IF(AND(Ident!E224&lt;&gt;0,Ident!F224=0),E224,IF(AND(Ident!E224=0,Ident!F224&lt;&gt;0),F224,ad5kw)))</f>
        <v>66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45931</v>
      </c>
      <c r="D225" s="21">
        <f>Ident!F225-C225+1-(INT((CHOOSE(WEEKDAY(C225),0,1,2,3,4,5,6)+(Ident!F225-C225+1))/7))-(INT((CHOOSE(WEEKDAY(C225),6,0,1,2,3,4,5)+(Ident!F225-C225+1))/7))</f>
        <v>-32807</v>
      </c>
      <c r="E225" s="21">
        <f>Kal!B$13-C225+1-(INT((CHOOSE(WEEKDAY(C225),0,1,2,3,4,5,6)+(Kal!B$13-C225+1))/7))-(INT((CHOOSE(WEEKDAY(C225),6,0,1,2,3,4,5)+(Kal!B$13-C225+1))/7))</f>
        <v>66</v>
      </c>
      <c r="F225" s="21">
        <f>Ident!F225-Kal!A$11+1-(INT((CHOOSE(WEEKDAY(Kal!A$11),0,1,2,3,4,5,6)+(Ident!F225-Kal!A$11+1))/7))-(INT((CHOOSE(WEEKDAY(Kal!A$11),6,0,1,2,3,4,5)+(Ident!F225-Kal!A$11+1))/7))</f>
        <v>-32807</v>
      </c>
      <c r="G225" s="21">
        <f>IF(AND(Ident!E225&lt;&gt;0,Ident!F225&lt;&gt;0),D225,IF(AND(Ident!E225&lt;&gt;0,Ident!F225=0),E225,IF(AND(Ident!E225=0,Ident!F225&lt;&gt;0),F225,ad5kw)))</f>
        <v>66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45931</v>
      </c>
      <c r="D226" s="21">
        <f>Ident!F226-C226+1-(INT((CHOOSE(WEEKDAY(C226),0,1,2,3,4,5,6)+(Ident!F226-C226+1))/7))-(INT((CHOOSE(WEEKDAY(C226),6,0,1,2,3,4,5)+(Ident!F226-C226+1))/7))</f>
        <v>-32807</v>
      </c>
      <c r="E226" s="21">
        <f>Kal!B$13-C226+1-(INT((CHOOSE(WEEKDAY(C226),0,1,2,3,4,5,6)+(Kal!B$13-C226+1))/7))-(INT((CHOOSE(WEEKDAY(C226),6,0,1,2,3,4,5)+(Kal!B$13-C226+1))/7))</f>
        <v>66</v>
      </c>
      <c r="F226" s="21">
        <f>Ident!F226-Kal!A$11+1-(INT((CHOOSE(WEEKDAY(Kal!A$11),0,1,2,3,4,5,6)+(Ident!F226-Kal!A$11+1))/7))-(INT((CHOOSE(WEEKDAY(Kal!A$11),6,0,1,2,3,4,5)+(Ident!F226-Kal!A$11+1))/7))</f>
        <v>-32807</v>
      </c>
      <c r="G226" s="21">
        <f>IF(AND(Ident!E226&lt;&gt;0,Ident!F226&lt;&gt;0),D226,IF(AND(Ident!E226&lt;&gt;0,Ident!F226=0),E226,IF(AND(Ident!E226=0,Ident!F226&lt;&gt;0),F226,ad5kw)))</f>
        <v>66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45931</v>
      </c>
      <c r="D227" s="21">
        <f>Ident!F227-C227+1-(INT((CHOOSE(WEEKDAY(C227),0,1,2,3,4,5,6)+(Ident!F227-C227+1))/7))-(INT((CHOOSE(WEEKDAY(C227),6,0,1,2,3,4,5)+(Ident!F227-C227+1))/7))</f>
        <v>-32807</v>
      </c>
      <c r="E227" s="21">
        <f>Kal!B$13-C227+1-(INT((CHOOSE(WEEKDAY(C227),0,1,2,3,4,5,6)+(Kal!B$13-C227+1))/7))-(INT((CHOOSE(WEEKDAY(C227),6,0,1,2,3,4,5)+(Kal!B$13-C227+1))/7))</f>
        <v>66</v>
      </c>
      <c r="F227" s="21">
        <f>Ident!F227-Kal!A$11+1-(INT((CHOOSE(WEEKDAY(Kal!A$11),0,1,2,3,4,5,6)+(Ident!F227-Kal!A$11+1))/7))-(INT((CHOOSE(WEEKDAY(Kal!A$11),6,0,1,2,3,4,5)+(Ident!F227-Kal!A$11+1))/7))</f>
        <v>-32807</v>
      </c>
      <c r="G227" s="21">
        <f>IF(AND(Ident!E227&lt;&gt;0,Ident!F227&lt;&gt;0),D227,IF(AND(Ident!E227&lt;&gt;0,Ident!F227=0),E227,IF(AND(Ident!E227=0,Ident!F227&lt;&gt;0),F227,ad5kw)))</f>
        <v>66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45931</v>
      </c>
      <c r="D228" s="21">
        <f>Ident!F228-C228+1-(INT((CHOOSE(WEEKDAY(C228),0,1,2,3,4,5,6)+(Ident!F228-C228+1))/7))-(INT((CHOOSE(WEEKDAY(C228),6,0,1,2,3,4,5)+(Ident!F228-C228+1))/7))</f>
        <v>-32807</v>
      </c>
      <c r="E228" s="21">
        <f>Kal!B$13-C228+1-(INT((CHOOSE(WEEKDAY(C228),0,1,2,3,4,5,6)+(Kal!B$13-C228+1))/7))-(INT((CHOOSE(WEEKDAY(C228),6,0,1,2,3,4,5)+(Kal!B$13-C228+1))/7))</f>
        <v>66</v>
      </c>
      <c r="F228" s="21">
        <f>Ident!F228-Kal!A$11+1-(INT((CHOOSE(WEEKDAY(Kal!A$11),0,1,2,3,4,5,6)+(Ident!F228-Kal!A$11+1))/7))-(INT((CHOOSE(WEEKDAY(Kal!A$11),6,0,1,2,3,4,5)+(Ident!F228-Kal!A$11+1))/7))</f>
        <v>-32807</v>
      </c>
      <c r="G228" s="21">
        <f>IF(AND(Ident!E228&lt;&gt;0,Ident!F228&lt;&gt;0),D228,IF(AND(Ident!E228&lt;&gt;0,Ident!F228=0),E228,IF(AND(Ident!E228=0,Ident!F228&lt;&gt;0),F228,ad5kw)))</f>
        <v>66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45931</v>
      </c>
      <c r="D229" s="21">
        <f>Ident!F229-C229+1-(INT((CHOOSE(WEEKDAY(C229),0,1,2,3,4,5,6)+(Ident!F229-C229+1))/7))-(INT((CHOOSE(WEEKDAY(C229),6,0,1,2,3,4,5)+(Ident!F229-C229+1))/7))</f>
        <v>-32807</v>
      </c>
      <c r="E229" s="21">
        <f>Kal!B$13-C229+1-(INT((CHOOSE(WEEKDAY(C229),0,1,2,3,4,5,6)+(Kal!B$13-C229+1))/7))-(INT((CHOOSE(WEEKDAY(C229),6,0,1,2,3,4,5)+(Kal!B$13-C229+1))/7))</f>
        <v>66</v>
      </c>
      <c r="F229" s="21">
        <f>Ident!F229-Kal!A$11+1-(INT((CHOOSE(WEEKDAY(Kal!A$11),0,1,2,3,4,5,6)+(Ident!F229-Kal!A$11+1))/7))-(INT((CHOOSE(WEEKDAY(Kal!A$11),6,0,1,2,3,4,5)+(Ident!F229-Kal!A$11+1))/7))</f>
        <v>-32807</v>
      </c>
      <c r="G229" s="21">
        <f>IF(AND(Ident!E229&lt;&gt;0,Ident!F229&lt;&gt;0),D229,IF(AND(Ident!E229&lt;&gt;0,Ident!F229=0),E229,IF(AND(Ident!E229=0,Ident!F229&lt;&gt;0),F229,ad5kw)))</f>
        <v>66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45931</v>
      </c>
      <c r="D230" s="21">
        <f>Ident!F230-C230+1-(INT((CHOOSE(WEEKDAY(C230),0,1,2,3,4,5,6)+(Ident!F230-C230+1))/7))-(INT((CHOOSE(WEEKDAY(C230),6,0,1,2,3,4,5)+(Ident!F230-C230+1))/7))</f>
        <v>-32807</v>
      </c>
      <c r="E230" s="21">
        <f>Kal!B$13-C230+1-(INT((CHOOSE(WEEKDAY(C230),0,1,2,3,4,5,6)+(Kal!B$13-C230+1))/7))-(INT((CHOOSE(WEEKDAY(C230),6,0,1,2,3,4,5)+(Kal!B$13-C230+1))/7))</f>
        <v>66</v>
      </c>
      <c r="F230" s="21">
        <f>Ident!F230-Kal!A$11+1-(INT((CHOOSE(WEEKDAY(Kal!A$11),0,1,2,3,4,5,6)+(Ident!F230-Kal!A$11+1))/7))-(INT((CHOOSE(WEEKDAY(Kal!A$11),6,0,1,2,3,4,5)+(Ident!F230-Kal!A$11+1))/7))</f>
        <v>-32807</v>
      </c>
      <c r="G230" s="21">
        <f>IF(AND(Ident!E230&lt;&gt;0,Ident!F230&lt;&gt;0),D230,IF(AND(Ident!E230&lt;&gt;0,Ident!F230=0),E230,IF(AND(Ident!E230=0,Ident!F230&lt;&gt;0),F230,ad5kw)))</f>
        <v>66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45931</v>
      </c>
      <c r="D231" s="21">
        <f>Ident!F231-C231+1-(INT((CHOOSE(WEEKDAY(C231),0,1,2,3,4,5,6)+(Ident!F231-C231+1))/7))-(INT((CHOOSE(WEEKDAY(C231),6,0,1,2,3,4,5)+(Ident!F231-C231+1))/7))</f>
        <v>-32807</v>
      </c>
      <c r="E231" s="21">
        <f>Kal!B$13-C231+1-(INT((CHOOSE(WEEKDAY(C231),0,1,2,3,4,5,6)+(Kal!B$13-C231+1))/7))-(INT((CHOOSE(WEEKDAY(C231),6,0,1,2,3,4,5)+(Kal!B$13-C231+1))/7))</f>
        <v>66</v>
      </c>
      <c r="F231" s="21">
        <f>Ident!F231-Kal!A$11+1-(INT((CHOOSE(WEEKDAY(Kal!A$11),0,1,2,3,4,5,6)+(Ident!F231-Kal!A$11+1))/7))-(INT((CHOOSE(WEEKDAY(Kal!A$11),6,0,1,2,3,4,5)+(Ident!F231-Kal!A$11+1))/7))</f>
        <v>-32807</v>
      </c>
      <c r="G231" s="21">
        <f>IF(AND(Ident!E231&lt;&gt;0,Ident!F231&lt;&gt;0),D231,IF(AND(Ident!E231&lt;&gt;0,Ident!F231=0),E231,IF(AND(Ident!E231=0,Ident!F231&lt;&gt;0),F231,ad5kw)))</f>
        <v>66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45931</v>
      </c>
      <c r="D232" s="21">
        <f>Ident!F232-C232+1-(INT((CHOOSE(WEEKDAY(C232),0,1,2,3,4,5,6)+(Ident!F232-C232+1))/7))-(INT((CHOOSE(WEEKDAY(C232),6,0,1,2,3,4,5)+(Ident!F232-C232+1))/7))</f>
        <v>-32807</v>
      </c>
      <c r="E232" s="21">
        <f>Kal!B$13-C232+1-(INT((CHOOSE(WEEKDAY(C232),0,1,2,3,4,5,6)+(Kal!B$13-C232+1))/7))-(INT((CHOOSE(WEEKDAY(C232),6,0,1,2,3,4,5)+(Kal!B$13-C232+1))/7))</f>
        <v>66</v>
      </c>
      <c r="F232" s="21">
        <f>Ident!F232-Kal!A$11+1-(INT((CHOOSE(WEEKDAY(Kal!A$11),0,1,2,3,4,5,6)+(Ident!F232-Kal!A$11+1))/7))-(INT((CHOOSE(WEEKDAY(Kal!A$11),6,0,1,2,3,4,5)+(Ident!F232-Kal!A$11+1))/7))</f>
        <v>-32807</v>
      </c>
      <c r="G232" s="21">
        <f>IF(AND(Ident!E232&lt;&gt;0,Ident!F232&lt;&gt;0),D232,IF(AND(Ident!E232&lt;&gt;0,Ident!F232=0),E232,IF(AND(Ident!E232=0,Ident!F232&lt;&gt;0),F232,ad5kw)))</f>
        <v>66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45931</v>
      </c>
      <c r="D233" s="21">
        <f>Ident!F233-C233+1-(INT((CHOOSE(WEEKDAY(C233),0,1,2,3,4,5,6)+(Ident!F233-C233+1))/7))-(INT((CHOOSE(WEEKDAY(C233),6,0,1,2,3,4,5)+(Ident!F233-C233+1))/7))</f>
        <v>-32807</v>
      </c>
      <c r="E233" s="21">
        <f>Kal!B$13-C233+1-(INT((CHOOSE(WEEKDAY(C233),0,1,2,3,4,5,6)+(Kal!B$13-C233+1))/7))-(INT((CHOOSE(WEEKDAY(C233),6,0,1,2,3,4,5)+(Kal!B$13-C233+1))/7))</f>
        <v>66</v>
      </c>
      <c r="F233" s="21">
        <f>Ident!F233-Kal!A$11+1-(INT((CHOOSE(WEEKDAY(Kal!A$11),0,1,2,3,4,5,6)+(Ident!F233-Kal!A$11+1))/7))-(INT((CHOOSE(WEEKDAY(Kal!A$11),6,0,1,2,3,4,5)+(Ident!F233-Kal!A$11+1))/7))</f>
        <v>-32807</v>
      </c>
      <c r="G233" s="21">
        <f>IF(AND(Ident!E233&lt;&gt;0,Ident!F233&lt;&gt;0),D233,IF(AND(Ident!E233&lt;&gt;0,Ident!F233=0),E233,IF(AND(Ident!E233=0,Ident!F233&lt;&gt;0),F233,ad5kw)))</f>
        <v>66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45931</v>
      </c>
      <c r="D234" s="21">
        <f>Ident!F234-C234+1-(INT((CHOOSE(WEEKDAY(C234),0,1,2,3,4,5,6)+(Ident!F234-C234+1))/7))-(INT((CHOOSE(WEEKDAY(C234),6,0,1,2,3,4,5)+(Ident!F234-C234+1))/7))</f>
        <v>-32807</v>
      </c>
      <c r="E234" s="21">
        <f>Kal!B$13-C234+1-(INT((CHOOSE(WEEKDAY(C234),0,1,2,3,4,5,6)+(Kal!B$13-C234+1))/7))-(INT((CHOOSE(WEEKDAY(C234),6,0,1,2,3,4,5)+(Kal!B$13-C234+1))/7))</f>
        <v>66</v>
      </c>
      <c r="F234" s="21">
        <f>Ident!F234-Kal!A$11+1-(INT((CHOOSE(WEEKDAY(Kal!A$11),0,1,2,3,4,5,6)+(Ident!F234-Kal!A$11+1))/7))-(INT((CHOOSE(WEEKDAY(Kal!A$11),6,0,1,2,3,4,5)+(Ident!F234-Kal!A$11+1))/7))</f>
        <v>-32807</v>
      </c>
      <c r="G234" s="21">
        <f>IF(AND(Ident!E234&lt;&gt;0,Ident!F234&lt;&gt;0),D234,IF(AND(Ident!E234&lt;&gt;0,Ident!F234=0),E234,IF(AND(Ident!E234=0,Ident!F234&lt;&gt;0),F234,ad5kw)))</f>
        <v>66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45931</v>
      </c>
      <c r="D235" s="21">
        <f>Ident!F235-C235+1-(INT((CHOOSE(WEEKDAY(C235),0,1,2,3,4,5,6)+(Ident!F235-C235+1))/7))-(INT((CHOOSE(WEEKDAY(C235),6,0,1,2,3,4,5)+(Ident!F235-C235+1))/7))</f>
        <v>-32807</v>
      </c>
      <c r="E235" s="21">
        <f>Kal!B$13-C235+1-(INT((CHOOSE(WEEKDAY(C235),0,1,2,3,4,5,6)+(Kal!B$13-C235+1))/7))-(INT((CHOOSE(WEEKDAY(C235),6,0,1,2,3,4,5)+(Kal!B$13-C235+1))/7))</f>
        <v>66</v>
      </c>
      <c r="F235" s="21">
        <f>Ident!F235-Kal!A$11+1-(INT((CHOOSE(WEEKDAY(Kal!A$11),0,1,2,3,4,5,6)+(Ident!F235-Kal!A$11+1))/7))-(INT((CHOOSE(WEEKDAY(Kal!A$11),6,0,1,2,3,4,5)+(Ident!F235-Kal!A$11+1))/7))</f>
        <v>-32807</v>
      </c>
      <c r="G235" s="21">
        <f>IF(AND(Ident!E235&lt;&gt;0,Ident!F235&lt;&gt;0),D235,IF(AND(Ident!E235&lt;&gt;0,Ident!F235=0),E235,IF(AND(Ident!E235=0,Ident!F235&lt;&gt;0),F235,ad5kw)))</f>
        <v>66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45931</v>
      </c>
      <c r="D236" s="21">
        <f>Ident!F236-C236+1-(INT((CHOOSE(WEEKDAY(C236),0,1,2,3,4,5,6)+(Ident!F236-C236+1))/7))-(INT((CHOOSE(WEEKDAY(C236),6,0,1,2,3,4,5)+(Ident!F236-C236+1))/7))</f>
        <v>-32807</v>
      </c>
      <c r="E236" s="21">
        <f>Kal!B$13-C236+1-(INT((CHOOSE(WEEKDAY(C236),0,1,2,3,4,5,6)+(Kal!B$13-C236+1))/7))-(INT((CHOOSE(WEEKDAY(C236),6,0,1,2,3,4,5)+(Kal!B$13-C236+1))/7))</f>
        <v>66</v>
      </c>
      <c r="F236" s="21">
        <f>Ident!F236-Kal!A$11+1-(INT((CHOOSE(WEEKDAY(Kal!A$11),0,1,2,3,4,5,6)+(Ident!F236-Kal!A$11+1))/7))-(INT((CHOOSE(WEEKDAY(Kal!A$11),6,0,1,2,3,4,5)+(Ident!F236-Kal!A$11+1))/7))</f>
        <v>-32807</v>
      </c>
      <c r="G236" s="21">
        <f>IF(AND(Ident!E236&lt;&gt;0,Ident!F236&lt;&gt;0),D236,IF(AND(Ident!E236&lt;&gt;0,Ident!F236=0),E236,IF(AND(Ident!E236=0,Ident!F236&lt;&gt;0),F236,ad5kw)))</f>
        <v>66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45931</v>
      </c>
      <c r="D237" s="21">
        <f>Ident!F237-C237+1-(INT((CHOOSE(WEEKDAY(C237),0,1,2,3,4,5,6)+(Ident!F237-C237+1))/7))-(INT((CHOOSE(WEEKDAY(C237),6,0,1,2,3,4,5)+(Ident!F237-C237+1))/7))</f>
        <v>-32807</v>
      </c>
      <c r="E237" s="21">
        <f>Kal!B$13-C237+1-(INT((CHOOSE(WEEKDAY(C237),0,1,2,3,4,5,6)+(Kal!B$13-C237+1))/7))-(INT((CHOOSE(WEEKDAY(C237),6,0,1,2,3,4,5)+(Kal!B$13-C237+1))/7))</f>
        <v>66</v>
      </c>
      <c r="F237" s="21">
        <f>Ident!F237-Kal!A$11+1-(INT((CHOOSE(WEEKDAY(Kal!A$11),0,1,2,3,4,5,6)+(Ident!F237-Kal!A$11+1))/7))-(INT((CHOOSE(WEEKDAY(Kal!A$11),6,0,1,2,3,4,5)+(Ident!F237-Kal!A$11+1))/7))</f>
        <v>-32807</v>
      </c>
      <c r="G237" s="21">
        <f>IF(AND(Ident!E237&lt;&gt;0,Ident!F237&lt;&gt;0),D237,IF(AND(Ident!E237&lt;&gt;0,Ident!F237=0),E237,IF(AND(Ident!E237=0,Ident!F237&lt;&gt;0),F237,ad5kw)))</f>
        <v>66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45931</v>
      </c>
      <c r="D238" s="21">
        <f>Ident!F238-C238+1-(INT((CHOOSE(WEEKDAY(C238),0,1,2,3,4,5,6)+(Ident!F238-C238+1))/7))-(INT((CHOOSE(WEEKDAY(C238),6,0,1,2,3,4,5)+(Ident!F238-C238+1))/7))</f>
        <v>-32807</v>
      </c>
      <c r="E238" s="21">
        <f>Kal!B$13-C238+1-(INT((CHOOSE(WEEKDAY(C238),0,1,2,3,4,5,6)+(Kal!B$13-C238+1))/7))-(INT((CHOOSE(WEEKDAY(C238),6,0,1,2,3,4,5)+(Kal!B$13-C238+1))/7))</f>
        <v>66</v>
      </c>
      <c r="F238" s="21">
        <f>Ident!F238-Kal!A$11+1-(INT((CHOOSE(WEEKDAY(Kal!A$11),0,1,2,3,4,5,6)+(Ident!F238-Kal!A$11+1))/7))-(INT((CHOOSE(WEEKDAY(Kal!A$11),6,0,1,2,3,4,5)+(Ident!F238-Kal!A$11+1))/7))</f>
        <v>-32807</v>
      </c>
      <c r="G238" s="21">
        <f>IF(AND(Ident!E238&lt;&gt;0,Ident!F238&lt;&gt;0),D238,IF(AND(Ident!E238&lt;&gt;0,Ident!F238=0),E238,IF(AND(Ident!E238=0,Ident!F238&lt;&gt;0),F238,ad5kw)))</f>
        <v>66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45931</v>
      </c>
      <c r="D239" s="21">
        <f>Ident!F239-C239+1-(INT((CHOOSE(WEEKDAY(C239),0,1,2,3,4,5,6)+(Ident!F239-C239+1))/7))-(INT((CHOOSE(WEEKDAY(C239),6,0,1,2,3,4,5)+(Ident!F239-C239+1))/7))</f>
        <v>-32807</v>
      </c>
      <c r="E239" s="21">
        <f>Kal!B$13-C239+1-(INT((CHOOSE(WEEKDAY(C239),0,1,2,3,4,5,6)+(Kal!B$13-C239+1))/7))-(INT((CHOOSE(WEEKDAY(C239),6,0,1,2,3,4,5)+(Kal!B$13-C239+1))/7))</f>
        <v>66</v>
      </c>
      <c r="F239" s="21">
        <f>Ident!F239-Kal!A$11+1-(INT((CHOOSE(WEEKDAY(Kal!A$11),0,1,2,3,4,5,6)+(Ident!F239-Kal!A$11+1))/7))-(INT((CHOOSE(WEEKDAY(Kal!A$11),6,0,1,2,3,4,5)+(Ident!F239-Kal!A$11+1))/7))</f>
        <v>-32807</v>
      </c>
      <c r="G239" s="21">
        <f>IF(AND(Ident!E239&lt;&gt;0,Ident!F239&lt;&gt;0),D239,IF(AND(Ident!E239&lt;&gt;0,Ident!F239=0),E239,IF(AND(Ident!E239=0,Ident!F239&lt;&gt;0),F239,ad5kw)))</f>
        <v>66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45931</v>
      </c>
      <c r="D240" s="21">
        <f>Ident!F240-C240+1-(INT((CHOOSE(WEEKDAY(C240),0,1,2,3,4,5,6)+(Ident!F240-C240+1))/7))-(INT((CHOOSE(WEEKDAY(C240),6,0,1,2,3,4,5)+(Ident!F240-C240+1))/7))</f>
        <v>-32807</v>
      </c>
      <c r="E240" s="21">
        <f>Kal!B$13-C240+1-(INT((CHOOSE(WEEKDAY(C240),0,1,2,3,4,5,6)+(Kal!B$13-C240+1))/7))-(INT((CHOOSE(WEEKDAY(C240),6,0,1,2,3,4,5)+(Kal!B$13-C240+1))/7))</f>
        <v>66</v>
      </c>
      <c r="F240" s="21">
        <f>Ident!F240-Kal!A$11+1-(INT((CHOOSE(WEEKDAY(Kal!A$11),0,1,2,3,4,5,6)+(Ident!F240-Kal!A$11+1))/7))-(INT((CHOOSE(WEEKDAY(Kal!A$11),6,0,1,2,3,4,5)+(Ident!F240-Kal!A$11+1))/7))</f>
        <v>-32807</v>
      </c>
      <c r="G240" s="21">
        <f>IF(AND(Ident!E240&lt;&gt;0,Ident!F240&lt;&gt;0),D240,IF(AND(Ident!E240&lt;&gt;0,Ident!F240=0),E240,IF(AND(Ident!E240=0,Ident!F240&lt;&gt;0),F240,ad5kw)))</f>
        <v>66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45931</v>
      </c>
      <c r="D241" s="21">
        <f>Ident!F241-C241+1-(INT((CHOOSE(WEEKDAY(C241),0,1,2,3,4,5,6)+(Ident!F241-C241+1))/7))-(INT((CHOOSE(WEEKDAY(C241),6,0,1,2,3,4,5)+(Ident!F241-C241+1))/7))</f>
        <v>-32807</v>
      </c>
      <c r="E241" s="21">
        <f>Kal!B$13-C241+1-(INT((CHOOSE(WEEKDAY(C241),0,1,2,3,4,5,6)+(Kal!B$13-C241+1))/7))-(INT((CHOOSE(WEEKDAY(C241),6,0,1,2,3,4,5)+(Kal!B$13-C241+1))/7))</f>
        <v>66</v>
      </c>
      <c r="F241" s="21">
        <f>Ident!F241-Kal!A$11+1-(INT((CHOOSE(WEEKDAY(Kal!A$11),0,1,2,3,4,5,6)+(Ident!F241-Kal!A$11+1))/7))-(INT((CHOOSE(WEEKDAY(Kal!A$11),6,0,1,2,3,4,5)+(Ident!F241-Kal!A$11+1))/7))</f>
        <v>-32807</v>
      </c>
      <c r="G241" s="21">
        <f>IF(AND(Ident!E241&lt;&gt;0,Ident!F241&lt;&gt;0),D241,IF(AND(Ident!E241&lt;&gt;0,Ident!F241=0),E241,IF(AND(Ident!E241=0,Ident!F241&lt;&gt;0),F241,ad5kw)))</f>
        <v>66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45931</v>
      </c>
      <c r="D242" s="21">
        <f>Ident!F242-C242+1-(INT((CHOOSE(WEEKDAY(C242),0,1,2,3,4,5,6)+(Ident!F242-C242+1))/7))-(INT((CHOOSE(WEEKDAY(C242),6,0,1,2,3,4,5)+(Ident!F242-C242+1))/7))</f>
        <v>-32807</v>
      </c>
      <c r="E242" s="21">
        <f>Kal!B$13-C242+1-(INT((CHOOSE(WEEKDAY(C242),0,1,2,3,4,5,6)+(Kal!B$13-C242+1))/7))-(INT((CHOOSE(WEEKDAY(C242),6,0,1,2,3,4,5)+(Kal!B$13-C242+1))/7))</f>
        <v>66</v>
      </c>
      <c r="F242" s="21">
        <f>Ident!F242-Kal!A$11+1-(INT((CHOOSE(WEEKDAY(Kal!A$11),0,1,2,3,4,5,6)+(Ident!F242-Kal!A$11+1))/7))-(INT((CHOOSE(WEEKDAY(Kal!A$11),6,0,1,2,3,4,5)+(Ident!F242-Kal!A$11+1))/7))</f>
        <v>-32807</v>
      </c>
      <c r="G242" s="21">
        <f>IF(AND(Ident!E242&lt;&gt;0,Ident!F242&lt;&gt;0),D242,IF(AND(Ident!E242&lt;&gt;0,Ident!F242=0),E242,IF(AND(Ident!E242=0,Ident!F242&lt;&gt;0),F242,ad5kw)))</f>
        <v>66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45931</v>
      </c>
      <c r="D243" s="21">
        <f>Ident!F243-C243+1-(INT((CHOOSE(WEEKDAY(C243),0,1,2,3,4,5,6)+(Ident!F243-C243+1))/7))-(INT((CHOOSE(WEEKDAY(C243),6,0,1,2,3,4,5)+(Ident!F243-C243+1))/7))</f>
        <v>-32807</v>
      </c>
      <c r="E243" s="21">
        <f>Kal!B$13-C243+1-(INT((CHOOSE(WEEKDAY(C243),0,1,2,3,4,5,6)+(Kal!B$13-C243+1))/7))-(INT((CHOOSE(WEEKDAY(C243),6,0,1,2,3,4,5)+(Kal!B$13-C243+1))/7))</f>
        <v>66</v>
      </c>
      <c r="F243" s="21">
        <f>Ident!F243-Kal!A$11+1-(INT((CHOOSE(WEEKDAY(Kal!A$11),0,1,2,3,4,5,6)+(Ident!F243-Kal!A$11+1))/7))-(INT((CHOOSE(WEEKDAY(Kal!A$11),6,0,1,2,3,4,5)+(Ident!F243-Kal!A$11+1))/7))</f>
        <v>-32807</v>
      </c>
      <c r="G243" s="21">
        <f>IF(AND(Ident!E243&lt;&gt;0,Ident!F243&lt;&gt;0),D243,IF(AND(Ident!E243&lt;&gt;0,Ident!F243=0),E243,IF(AND(Ident!E243=0,Ident!F243&lt;&gt;0),F243,ad5kw)))</f>
        <v>66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45931</v>
      </c>
      <c r="D244" s="21">
        <f>Ident!F244-C244+1-(INT((CHOOSE(WEEKDAY(C244),0,1,2,3,4,5,6)+(Ident!F244-C244+1))/7))-(INT((CHOOSE(WEEKDAY(C244),6,0,1,2,3,4,5)+(Ident!F244-C244+1))/7))</f>
        <v>-32807</v>
      </c>
      <c r="E244" s="21">
        <f>Kal!B$13-C244+1-(INT((CHOOSE(WEEKDAY(C244),0,1,2,3,4,5,6)+(Kal!B$13-C244+1))/7))-(INT((CHOOSE(WEEKDAY(C244),6,0,1,2,3,4,5)+(Kal!B$13-C244+1))/7))</f>
        <v>66</v>
      </c>
      <c r="F244" s="21">
        <f>Ident!F244-Kal!A$11+1-(INT((CHOOSE(WEEKDAY(Kal!A$11),0,1,2,3,4,5,6)+(Ident!F244-Kal!A$11+1))/7))-(INT((CHOOSE(WEEKDAY(Kal!A$11),6,0,1,2,3,4,5)+(Ident!F244-Kal!A$11+1))/7))</f>
        <v>-32807</v>
      </c>
      <c r="G244" s="21">
        <f>IF(AND(Ident!E244&lt;&gt;0,Ident!F244&lt;&gt;0),D244,IF(AND(Ident!E244&lt;&gt;0,Ident!F244=0),E244,IF(AND(Ident!E244=0,Ident!F244&lt;&gt;0),F244,ad5kw)))</f>
        <v>66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45931</v>
      </c>
      <c r="D245" s="21">
        <f>Ident!F245-C245+1-(INT((CHOOSE(WEEKDAY(C245),0,1,2,3,4,5,6)+(Ident!F245-C245+1))/7))-(INT((CHOOSE(WEEKDAY(C245),6,0,1,2,3,4,5)+(Ident!F245-C245+1))/7))</f>
        <v>-32807</v>
      </c>
      <c r="E245" s="21">
        <f>Kal!B$13-C245+1-(INT((CHOOSE(WEEKDAY(C245),0,1,2,3,4,5,6)+(Kal!B$13-C245+1))/7))-(INT((CHOOSE(WEEKDAY(C245),6,0,1,2,3,4,5)+(Kal!B$13-C245+1))/7))</f>
        <v>66</v>
      </c>
      <c r="F245" s="21">
        <f>Ident!F245-Kal!A$11+1-(INT((CHOOSE(WEEKDAY(Kal!A$11),0,1,2,3,4,5,6)+(Ident!F245-Kal!A$11+1))/7))-(INT((CHOOSE(WEEKDAY(Kal!A$11),6,0,1,2,3,4,5)+(Ident!F245-Kal!A$11+1))/7))</f>
        <v>-32807</v>
      </c>
      <c r="G245" s="21">
        <f>IF(AND(Ident!E245&lt;&gt;0,Ident!F245&lt;&gt;0),D245,IF(AND(Ident!E245&lt;&gt;0,Ident!F245=0),E245,IF(AND(Ident!E245=0,Ident!F245&lt;&gt;0),F245,ad5kw)))</f>
        <v>66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45931</v>
      </c>
      <c r="D246" s="21">
        <f>Ident!F246-C246+1-(INT((CHOOSE(WEEKDAY(C246),0,1,2,3,4,5,6)+(Ident!F246-C246+1))/7))-(INT((CHOOSE(WEEKDAY(C246),6,0,1,2,3,4,5)+(Ident!F246-C246+1))/7))</f>
        <v>-32807</v>
      </c>
      <c r="E246" s="21">
        <f>Kal!B$13-C246+1-(INT((CHOOSE(WEEKDAY(C246),0,1,2,3,4,5,6)+(Kal!B$13-C246+1))/7))-(INT((CHOOSE(WEEKDAY(C246),6,0,1,2,3,4,5)+(Kal!B$13-C246+1))/7))</f>
        <v>66</v>
      </c>
      <c r="F246" s="21">
        <f>Ident!F246-Kal!A$11+1-(INT((CHOOSE(WEEKDAY(Kal!A$11),0,1,2,3,4,5,6)+(Ident!F246-Kal!A$11+1))/7))-(INT((CHOOSE(WEEKDAY(Kal!A$11),6,0,1,2,3,4,5)+(Ident!F246-Kal!A$11+1))/7))</f>
        <v>-32807</v>
      </c>
      <c r="G246" s="21">
        <f>IF(AND(Ident!E246&lt;&gt;0,Ident!F246&lt;&gt;0),D246,IF(AND(Ident!E246&lt;&gt;0,Ident!F246=0),E246,IF(AND(Ident!E246=0,Ident!F246&lt;&gt;0),F246,ad5kw)))</f>
        <v>66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45931</v>
      </c>
      <c r="D247" s="21">
        <f>Ident!F247-C247+1-(INT((CHOOSE(WEEKDAY(C247),0,1,2,3,4,5,6)+(Ident!F247-C247+1))/7))-(INT((CHOOSE(WEEKDAY(C247),6,0,1,2,3,4,5)+(Ident!F247-C247+1))/7))</f>
        <v>-32807</v>
      </c>
      <c r="E247" s="21">
        <f>Kal!B$13-C247+1-(INT((CHOOSE(WEEKDAY(C247),0,1,2,3,4,5,6)+(Kal!B$13-C247+1))/7))-(INT((CHOOSE(WEEKDAY(C247),6,0,1,2,3,4,5)+(Kal!B$13-C247+1))/7))</f>
        <v>66</v>
      </c>
      <c r="F247" s="21">
        <f>Ident!F247-Kal!A$11+1-(INT((CHOOSE(WEEKDAY(Kal!A$11),0,1,2,3,4,5,6)+(Ident!F247-Kal!A$11+1))/7))-(INT((CHOOSE(WEEKDAY(Kal!A$11),6,0,1,2,3,4,5)+(Ident!F247-Kal!A$11+1))/7))</f>
        <v>-32807</v>
      </c>
      <c r="G247" s="21">
        <f>IF(AND(Ident!E247&lt;&gt;0,Ident!F247&lt;&gt;0),D247,IF(AND(Ident!E247&lt;&gt;0,Ident!F247=0),E247,IF(AND(Ident!E247=0,Ident!F247&lt;&gt;0),F247,ad5kw)))</f>
        <v>66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45931</v>
      </c>
      <c r="D248" s="21">
        <f>Ident!F248-C248+1-(INT((CHOOSE(WEEKDAY(C248),0,1,2,3,4,5,6)+(Ident!F248-C248+1))/7))-(INT((CHOOSE(WEEKDAY(C248),6,0,1,2,3,4,5)+(Ident!F248-C248+1))/7))</f>
        <v>-32807</v>
      </c>
      <c r="E248" s="21">
        <f>Kal!B$13-C248+1-(INT((CHOOSE(WEEKDAY(C248),0,1,2,3,4,5,6)+(Kal!B$13-C248+1))/7))-(INT((CHOOSE(WEEKDAY(C248),6,0,1,2,3,4,5)+(Kal!B$13-C248+1))/7))</f>
        <v>66</v>
      </c>
      <c r="F248" s="21">
        <f>Ident!F248-Kal!A$11+1-(INT((CHOOSE(WEEKDAY(Kal!A$11),0,1,2,3,4,5,6)+(Ident!F248-Kal!A$11+1))/7))-(INT((CHOOSE(WEEKDAY(Kal!A$11),6,0,1,2,3,4,5)+(Ident!F248-Kal!A$11+1))/7))</f>
        <v>-32807</v>
      </c>
      <c r="G248" s="21">
        <f>IF(AND(Ident!E248&lt;&gt;0,Ident!F248&lt;&gt;0),D248,IF(AND(Ident!E248&lt;&gt;0,Ident!F248=0),E248,IF(AND(Ident!E248=0,Ident!F248&lt;&gt;0),F248,ad5kw)))</f>
        <v>66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45931</v>
      </c>
      <c r="D249" s="21">
        <f>Ident!F249-C249+1-(INT((CHOOSE(WEEKDAY(C249),0,1,2,3,4,5,6)+(Ident!F249-C249+1))/7))-(INT((CHOOSE(WEEKDAY(C249),6,0,1,2,3,4,5)+(Ident!F249-C249+1))/7))</f>
        <v>-32807</v>
      </c>
      <c r="E249" s="21">
        <f>Kal!B$13-C249+1-(INT((CHOOSE(WEEKDAY(C249),0,1,2,3,4,5,6)+(Kal!B$13-C249+1))/7))-(INT((CHOOSE(WEEKDAY(C249),6,0,1,2,3,4,5)+(Kal!B$13-C249+1))/7))</f>
        <v>66</v>
      </c>
      <c r="F249" s="21">
        <f>Ident!F249-Kal!A$11+1-(INT((CHOOSE(WEEKDAY(Kal!A$11),0,1,2,3,4,5,6)+(Ident!F249-Kal!A$11+1))/7))-(INT((CHOOSE(WEEKDAY(Kal!A$11),6,0,1,2,3,4,5)+(Ident!F249-Kal!A$11+1))/7))</f>
        <v>-32807</v>
      </c>
      <c r="G249" s="21">
        <f>IF(AND(Ident!E249&lt;&gt;0,Ident!F249&lt;&gt;0),D249,IF(AND(Ident!E249&lt;&gt;0,Ident!F249=0),E249,IF(AND(Ident!E249=0,Ident!F249&lt;&gt;0),F249,ad5kw)))</f>
        <v>66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45931</v>
      </c>
      <c r="D250" s="21">
        <f>Ident!F250-C250+1-(INT((CHOOSE(WEEKDAY(C250),0,1,2,3,4,5,6)+(Ident!F250-C250+1))/7))-(INT((CHOOSE(WEEKDAY(C250),6,0,1,2,3,4,5)+(Ident!F250-C250+1))/7))</f>
        <v>-32807</v>
      </c>
      <c r="E250" s="21">
        <f>Kal!B$13-C250+1-(INT((CHOOSE(WEEKDAY(C250),0,1,2,3,4,5,6)+(Kal!B$13-C250+1))/7))-(INT((CHOOSE(WEEKDAY(C250),6,0,1,2,3,4,5)+(Kal!B$13-C250+1))/7))</f>
        <v>66</v>
      </c>
      <c r="F250" s="21">
        <f>Ident!F250-Kal!A$11+1-(INT((CHOOSE(WEEKDAY(Kal!A$11),0,1,2,3,4,5,6)+(Ident!F250-Kal!A$11+1))/7))-(INT((CHOOSE(WEEKDAY(Kal!A$11),6,0,1,2,3,4,5)+(Ident!F250-Kal!A$11+1))/7))</f>
        <v>-32807</v>
      </c>
      <c r="G250" s="21">
        <f>IF(AND(Ident!E250&lt;&gt;0,Ident!F250&lt;&gt;0),D250,IF(AND(Ident!E250&lt;&gt;0,Ident!F250=0),E250,IF(AND(Ident!E250=0,Ident!F250&lt;&gt;0),F250,ad5kw)))</f>
        <v>66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45931</v>
      </c>
      <c r="D251" s="21">
        <f>Ident!F251-C251+1-(INT((CHOOSE(WEEKDAY(C251),0,1,2,3,4,5,6)+(Ident!F251-C251+1))/7))-(INT((CHOOSE(WEEKDAY(C251),6,0,1,2,3,4,5)+(Ident!F251-C251+1))/7))</f>
        <v>-32807</v>
      </c>
      <c r="E251" s="21">
        <f>Kal!B$13-C251+1-(INT((CHOOSE(WEEKDAY(C251),0,1,2,3,4,5,6)+(Kal!B$13-C251+1))/7))-(INT((CHOOSE(WEEKDAY(C251),6,0,1,2,3,4,5)+(Kal!B$13-C251+1))/7))</f>
        <v>66</v>
      </c>
      <c r="F251" s="21">
        <f>Ident!F251-Kal!A$11+1-(INT((CHOOSE(WEEKDAY(Kal!A$11),0,1,2,3,4,5,6)+(Ident!F251-Kal!A$11+1))/7))-(INT((CHOOSE(WEEKDAY(Kal!A$11),6,0,1,2,3,4,5)+(Ident!F251-Kal!A$11+1))/7))</f>
        <v>-32807</v>
      </c>
      <c r="G251" s="21">
        <f>IF(AND(Ident!E251&lt;&gt;0,Ident!F251&lt;&gt;0),D251,IF(AND(Ident!E251&lt;&gt;0,Ident!F251=0),E251,IF(AND(Ident!E251=0,Ident!F251&lt;&gt;0),F251,ad5kw)))</f>
        <v>66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45931</v>
      </c>
      <c r="D252" s="21">
        <f>Ident!F252-C252+1-(INT((CHOOSE(WEEKDAY(C252),0,1,2,3,4,5,6)+(Ident!F252-C252+1))/7))-(INT((CHOOSE(WEEKDAY(C252),6,0,1,2,3,4,5)+(Ident!F252-C252+1))/7))</f>
        <v>-32807</v>
      </c>
      <c r="E252" s="21">
        <f>Kal!B$13-C252+1-(INT((CHOOSE(WEEKDAY(C252),0,1,2,3,4,5,6)+(Kal!B$13-C252+1))/7))-(INT((CHOOSE(WEEKDAY(C252),6,0,1,2,3,4,5)+(Kal!B$13-C252+1))/7))</f>
        <v>66</v>
      </c>
      <c r="F252" s="21">
        <f>Ident!F252-Kal!A$11+1-(INT((CHOOSE(WEEKDAY(Kal!A$11),0,1,2,3,4,5,6)+(Ident!F252-Kal!A$11+1))/7))-(INT((CHOOSE(WEEKDAY(Kal!A$11),6,0,1,2,3,4,5)+(Ident!F252-Kal!A$11+1))/7))</f>
        <v>-32807</v>
      </c>
      <c r="G252" s="21">
        <f>IF(AND(Ident!E252&lt;&gt;0,Ident!F252&lt;&gt;0),D252,IF(AND(Ident!E252&lt;&gt;0,Ident!F252=0),E252,IF(AND(Ident!E252=0,Ident!F252&lt;&gt;0),F252,ad5kw)))</f>
        <v>66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45931</v>
      </c>
      <c r="D253" s="21">
        <f>Ident!F253-C253+1-(INT((CHOOSE(WEEKDAY(C253),0,1,2,3,4,5,6)+(Ident!F253-C253+1))/7))-(INT((CHOOSE(WEEKDAY(C253),6,0,1,2,3,4,5)+(Ident!F253-C253+1))/7))</f>
        <v>-32807</v>
      </c>
      <c r="E253" s="21">
        <f>Kal!B$13-C253+1-(INT((CHOOSE(WEEKDAY(C253),0,1,2,3,4,5,6)+(Kal!B$13-C253+1))/7))-(INT((CHOOSE(WEEKDAY(C253),6,0,1,2,3,4,5)+(Kal!B$13-C253+1))/7))</f>
        <v>66</v>
      </c>
      <c r="F253" s="21">
        <f>Ident!F253-Kal!A$11+1-(INT((CHOOSE(WEEKDAY(Kal!A$11),0,1,2,3,4,5,6)+(Ident!F253-Kal!A$11+1))/7))-(INT((CHOOSE(WEEKDAY(Kal!A$11),6,0,1,2,3,4,5)+(Ident!F253-Kal!A$11+1))/7))</f>
        <v>-32807</v>
      </c>
      <c r="G253" s="21">
        <f>IF(AND(Ident!E253&lt;&gt;0,Ident!F253&lt;&gt;0),D253,IF(AND(Ident!E253&lt;&gt;0,Ident!F253=0),E253,IF(AND(Ident!E253=0,Ident!F253&lt;&gt;0),F253,ad5kw)))</f>
        <v>66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45931</v>
      </c>
      <c r="D254" s="21">
        <f>Ident!F254-C254+1-(INT((CHOOSE(WEEKDAY(C254),0,1,2,3,4,5,6)+(Ident!F254-C254+1))/7))-(INT((CHOOSE(WEEKDAY(C254),6,0,1,2,3,4,5)+(Ident!F254-C254+1))/7))</f>
        <v>-32807</v>
      </c>
      <c r="E254" s="21">
        <f>Kal!B$13-C254+1-(INT((CHOOSE(WEEKDAY(C254),0,1,2,3,4,5,6)+(Kal!B$13-C254+1))/7))-(INT((CHOOSE(WEEKDAY(C254),6,0,1,2,3,4,5)+(Kal!B$13-C254+1))/7))</f>
        <v>66</v>
      </c>
      <c r="F254" s="21">
        <f>Ident!F254-Kal!A$11+1-(INT((CHOOSE(WEEKDAY(Kal!A$11),0,1,2,3,4,5,6)+(Ident!F254-Kal!A$11+1))/7))-(INT((CHOOSE(WEEKDAY(Kal!A$11),6,0,1,2,3,4,5)+(Ident!F254-Kal!A$11+1))/7))</f>
        <v>-32807</v>
      </c>
      <c r="G254" s="21">
        <f>IF(AND(Ident!E254&lt;&gt;0,Ident!F254&lt;&gt;0),D254,IF(AND(Ident!E254&lt;&gt;0,Ident!F254=0),E254,IF(AND(Ident!E254=0,Ident!F254&lt;&gt;0),F254,ad5kw)))</f>
        <v>66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45931</v>
      </c>
      <c r="D255" s="21">
        <f>Ident!F255-C255+1-(INT((CHOOSE(WEEKDAY(C255),0,1,2,3,4,5,6)+(Ident!F255-C255+1))/7))-(INT((CHOOSE(WEEKDAY(C255),6,0,1,2,3,4,5)+(Ident!F255-C255+1))/7))</f>
        <v>-32807</v>
      </c>
      <c r="E255" s="21">
        <f>Kal!B$13-C255+1-(INT((CHOOSE(WEEKDAY(C255),0,1,2,3,4,5,6)+(Kal!B$13-C255+1))/7))-(INT((CHOOSE(WEEKDAY(C255),6,0,1,2,3,4,5)+(Kal!B$13-C255+1))/7))</f>
        <v>66</v>
      </c>
      <c r="F255" s="21">
        <f>Ident!F255-Kal!A$11+1-(INT((CHOOSE(WEEKDAY(Kal!A$11),0,1,2,3,4,5,6)+(Ident!F255-Kal!A$11+1))/7))-(INT((CHOOSE(WEEKDAY(Kal!A$11),6,0,1,2,3,4,5)+(Ident!F255-Kal!A$11+1))/7))</f>
        <v>-32807</v>
      </c>
      <c r="G255" s="21">
        <f>IF(AND(Ident!E255&lt;&gt;0,Ident!F255&lt;&gt;0),D255,IF(AND(Ident!E255&lt;&gt;0,Ident!F255=0),E255,IF(AND(Ident!E255=0,Ident!F255&lt;&gt;0),F255,ad5kw)))</f>
        <v>66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45931</v>
      </c>
      <c r="D256" s="21">
        <f>Ident!F256-C256+1-(INT((CHOOSE(WEEKDAY(C256),0,1,2,3,4,5,6)+(Ident!F256-C256+1))/7))-(INT((CHOOSE(WEEKDAY(C256),6,0,1,2,3,4,5)+(Ident!F256-C256+1))/7))</f>
        <v>-32807</v>
      </c>
      <c r="E256" s="21">
        <f>Kal!B$13-C256+1-(INT((CHOOSE(WEEKDAY(C256),0,1,2,3,4,5,6)+(Kal!B$13-C256+1))/7))-(INT((CHOOSE(WEEKDAY(C256),6,0,1,2,3,4,5)+(Kal!B$13-C256+1))/7))</f>
        <v>66</v>
      </c>
      <c r="F256" s="21">
        <f>Ident!F256-Kal!A$11+1-(INT((CHOOSE(WEEKDAY(Kal!A$11),0,1,2,3,4,5,6)+(Ident!F256-Kal!A$11+1))/7))-(INT((CHOOSE(WEEKDAY(Kal!A$11),6,0,1,2,3,4,5)+(Ident!F256-Kal!A$11+1))/7))</f>
        <v>-32807</v>
      </c>
      <c r="G256" s="21">
        <f>IF(AND(Ident!E256&lt;&gt;0,Ident!F256&lt;&gt;0),D256,IF(AND(Ident!E256&lt;&gt;0,Ident!F256=0),E256,IF(AND(Ident!E256=0,Ident!F256&lt;&gt;0),F256,ad5kw)))</f>
        <v>66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45931</v>
      </c>
      <c r="D257" s="21">
        <f>Ident!F257-C257+1-(INT((CHOOSE(WEEKDAY(C257),0,1,2,3,4,5,6)+(Ident!F257-C257+1))/7))-(INT((CHOOSE(WEEKDAY(C257),6,0,1,2,3,4,5)+(Ident!F257-C257+1))/7))</f>
        <v>-32807</v>
      </c>
      <c r="E257" s="21">
        <f>Kal!B$13-C257+1-(INT((CHOOSE(WEEKDAY(C257),0,1,2,3,4,5,6)+(Kal!B$13-C257+1))/7))-(INT((CHOOSE(WEEKDAY(C257),6,0,1,2,3,4,5)+(Kal!B$13-C257+1))/7))</f>
        <v>66</v>
      </c>
      <c r="F257" s="21">
        <f>Ident!F257-Kal!A$11+1-(INT((CHOOSE(WEEKDAY(Kal!A$11),0,1,2,3,4,5,6)+(Ident!F257-Kal!A$11+1))/7))-(INT((CHOOSE(WEEKDAY(Kal!A$11),6,0,1,2,3,4,5)+(Ident!F257-Kal!A$11+1))/7))</f>
        <v>-32807</v>
      </c>
      <c r="G257" s="21">
        <f>IF(AND(Ident!E257&lt;&gt;0,Ident!F257&lt;&gt;0),D257,IF(AND(Ident!E257&lt;&gt;0,Ident!F257=0),E257,IF(AND(Ident!E257=0,Ident!F257&lt;&gt;0),F257,ad5kw)))</f>
        <v>66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45931</v>
      </c>
      <c r="D258" s="21">
        <f>Ident!F258-C258+1-(INT((CHOOSE(WEEKDAY(C258),0,1,2,3,4,5,6)+(Ident!F258-C258+1))/7))-(INT((CHOOSE(WEEKDAY(C258),6,0,1,2,3,4,5)+(Ident!F258-C258+1))/7))</f>
        <v>-32807</v>
      </c>
      <c r="E258" s="21">
        <f>Kal!B$13-C258+1-(INT((CHOOSE(WEEKDAY(C258),0,1,2,3,4,5,6)+(Kal!B$13-C258+1))/7))-(INT((CHOOSE(WEEKDAY(C258),6,0,1,2,3,4,5)+(Kal!B$13-C258+1))/7))</f>
        <v>66</v>
      </c>
      <c r="F258" s="21">
        <f>Ident!F258-Kal!A$11+1-(INT((CHOOSE(WEEKDAY(Kal!A$11),0,1,2,3,4,5,6)+(Ident!F258-Kal!A$11+1))/7))-(INT((CHOOSE(WEEKDAY(Kal!A$11),6,0,1,2,3,4,5)+(Ident!F258-Kal!A$11+1))/7))</f>
        <v>-32807</v>
      </c>
      <c r="G258" s="21">
        <f>IF(AND(Ident!E258&lt;&gt;0,Ident!F258&lt;&gt;0),D258,IF(AND(Ident!E258&lt;&gt;0,Ident!F258=0),E258,IF(AND(Ident!E258=0,Ident!F258&lt;&gt;0),F258,ad5kw)))</f>
        <v>66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45931</v>
      </c>
      <c r="D259" s="21">
        <f>Ident!F259-C259+1-(INT((CHOOSE(WEEKDAY(C259),0,1,2,3,4,5,6)+(Ident!F259-C259+1))/7))-(INT((CHOOSE(WEEKDAY(C259),6,0,1,2,3,4,5)+(Ident!F259-C259+1))/7))</f>
        <v>-32807</v>
      </c>
      <c r="E259" s="21">
        <f>Kal!B$13-C259+1-(INT((CHOOSE(WEEKDAY(C259),0,1,2,3,4,5,6)+(Kal!B$13-C259+1))/7))-(INT((CHOOSE(WEEKDAY(C259),6,0,1,2,3,4,5)+(Kal!B$13-C259+1))/7))</f>
        <v>66</v>
      </c>
      <c r="F259" s="21">
        <f>Ident!F259-Kal!A$11+1-(INT((CHOOSE(WEEKDAY(Kal!A$11),0,1,2,3,4,5,6)+(Ident!F259-Kal!A$11+1))/7))-(INT((CHOOSE(WEEKDAY(Kal!A$11),6,0,1,2,3,4,5)+(Ident!F259-Kal!A$11+1))/7))</f>
        <v>-32807</v>
      </c>
      <c r="G259" s="21">
        <f>IF(AND(Ident!E259&lt;&gt;0,Ident!F259&lt;&gt;0),D259,IF(AND(Ident!E259&lt;&gt;0,Ident!F259=0),E259,IF(AND(Ident!E259=0,Ident!F259&lt;&gt;0),F259,ad5kw)))</f>
        <v>66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45931</v>
      </c>
      <c r="D260" s="21">
        <f>Ident!F260-C260+1-(INT((CHOOSE(WEEKDAY(C260),0,1,2,3,4,5,6)+(Ident!F260-C260+1))/7))-(INT((CHOOSE(WEEKDAY(C260),6,0,1,2,3,4,5)+(Ident!F260-C260+1))/7))</f>
        <v>-32807</v>
      </c>
      <c r="E260" s="21">
        <f>Kal!B$13-C260+1-(INT((CHOOSE(WEEKDAY(C260),0,1,2,3,4,5,6)+(Kal!B$13-C260+1))/7))-(INT((CHOOSE(WEEKDAY(C260),6,0,1,2,3,4,5)+(Kal!B$13-C260+1))/7))</f>
        <v>66</v>
      </c>
      <c r="F260" s="21">
        <f>Ident!F260-Kal!A$11+1-(INT((CHOOSE(WEEKDAY(Kal!A$11),0,1,2,3,4,5,6)+(Ident!F260-Kal!A$11+1))/7))-(INT((CHOOSE(WEEKDAY(Kal!A$11),6,0,1,2,3,4,5)+(Ident!F260-Kal!A$11+1))/7))</f>
        <v>-32807</v>
      </c>
      <c r="G260" s="21">
        <f>IF(AND(Ident!E260&lt;&gt;0,Ident!F260&lt;&gt;0),D260,IF(AND(Ident!E260&lt;&gt;0,Ident!F260=0),E260,IF(AND(Ident!E260=0,Ident!F260&lt;&gt;0),F260,ad5kw)))</f>
        <v>66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45931</v>
      </c>
      <c r="D261" s="21">
        <f>Ident!F261-C261+1-(INT((CHOOSE(WEEKDAY(C261),0,1,2,3,4,5,6)+(Ident!F261-C261+1))/7))-(INT((CHOOSE(WEEKDAY(C261),6,0,1,2,3,4,5)+(Ident!F261-C261+1))/7))</f>
        <v>-32807</v>
      </c>
      <c r="E261" s="21">
        <f>Kal!B$13-C261+1-(INT((CHOOSE(WEEKDAY(C261),0,1,2,3,4,5,6)+(Kal!B$13-C261+1))/7))-(INT((CHOOSE(WEEKDAY(C261),6,0,1,2,3,4,5)+(Kal!B$13-C261+1))/7))</f>
        <v>66</v>
      </c>
      <c r="F261" s="21">
        <f>Ident!F261-Kal!A$11+1-(INT((CHOOSE(WEEKDAY(Kal!A$11),0,1,2,3,4,5,6)+(Ident!F261-Kal!A$11+1))/7))-(INT((CHOOSE(WEEKDAY(Kal!A$11),6,0,1,2,3,4,5)+(Ident!F261-Kal!A$11+1))/7))</f>
        <v>-32807</v>
      </c>
      <c r="G261" s="21">
        <f>IF(AND(Ident!E261&lt;&gt;0,Ident!F261&lt;&gt;0),D261,IF(AND(Ident!E261&lt;&gt;0,Ident!F261=0),E261,IF(AND(Ident!E261=0,Ident!F261&lt;&gt;0),F261,ad5kw)))</f>
        <v>66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45931</v>
      </c>
      <c r="D262" s="21">
        <f>Ident!F262-C262+1-(INT((CHOOSE(WEEKDAY(C262),0,1,2,3,4,5,6)+(Ident!F262-C262+1))/7))-(INT((CHOOSE(WEEKDAY(C262),6,0,1,2,3,4,5)+(Ident!F262-C262+1))/7))</f>
        <v>-32807</v>
      </c>
      <c r="E262" s="21">
        <f>Kal!B$13-C262+1-(INT((CHOOSE(WEEKDAY(C262),0,1,2,3,4,5,6)+(Kal!B$13-C262+1))/7))-(INT((CHOOSE(WEEKDAY(C262),6,0,1,2,3,4,5)+(Kal!B$13-C262+1))/7))</f>
        <v>66</v>
      </c>
      <c r="F262" s="21">
        <f>Ident!F262-Kal!A$11+1-(INT((CHOOSE(WEEKDAY(Kal!A$11),0,1,2,3,4,5,6)+(Ident!F262-Kal!A$11+1))/7))-(INT((CHOOSE(WEEKDAY(Kal!A$11),6,0,1,2,3,4,5)+(Ident!F262-Kal!A$11+1))/7))</f>
        <v>-32807</v>
      </c>
      <c r="G262" s="21">
        <f>IF(AND(Ident!E262&lt;&gt;0,Ident!F262&lt;&gt;0),D262,IF(AND(Ident!E262&lt;&gt;0,Ident!F262=0),E262,IF(AND(Ident!E262=0,Ident!F262&lt;&gt;0),F262,ad5kw)))</f>
        <v>66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45931</v>
      </c>
      <c r="D263" s="21">
        <f>Ident!F263-C263+1-(INT((CHOOSE(WEEKDAY(C263),0,1,2,3,4,5,6)+(Ident!F263-C263+1))/7))-(INT((CHOOSE(WEEKDAY(C263),6,0,1,2,3,4,5)+(Ident!F263-C263+1))/7))</f>
        <v>-32807</v>
      </c>
      <c r="E263" s="21">
        <f>Kal!B$13-C263+1-(INT((CHOOSE(WEEKDAY(C263),0,1,2,3,4,5,6)+(Kal!B$13-C263+1))/7))-(INT((CHOOSE(WEEKDAY(C263),6,0,1,2,3,4,5)+(Kal!B$13-C263+1))/7))</f>
        <v>66</v>
      </c>
      <c r="F263" s="21">
        <f>Ident!F263-Kal!A$11+1-(INT((CHOOSE(WEEKDAY(Kal!A$11),0,1,2,3,4,5,6)+(Ident!F263-Kal!A$11+1))/7))-(INT((CHOOSE(WEEKDAY(Kal!A$11),6,0,1,2,3,4,5)+(Ident!F263-Kal!A$11+1))/7))</f>
        <v>-32807</v>
      </c>
      <c r="G263" s="21">
        <f>IF(AND(Ident!E263&lt;&gt;0,Ident!F263&lt;&gt;0),D263,IF(AND(Ident!E263&lt;&gt;0,Ident!F263=0),E263,IF(AND(Ident!E263=0,Ident!F263&lt;&gt;0),F263,ad5kw)))</f>
        <v>66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45931</v>
      </c>
      <c r="D264" s="21">
        <f>Ident!F264-C264+1-(INT((CHOOSE(WEEKDAY(C264),0,1,2,3,4,5,6)+(Ident!F264-C264+1))/7))-(INT((CHOOSE(WEEKDAY(C264),6,0,1,2,3,4,5)+(Ident!F264-C264+1))/7))</f>
        <v>-32807</v>
      </c>
      <c r="E264" s="21">
        <f>Kal!B$13-C264+1-(INT((CHOOSE(WEEKDAY(C264),0,1,2,3,4,5,6)+(Kal!B$13-C264+1))/7))-(INT((CHOOSE(WEEKDAY(C264),6,0,1,2,3,4,5)+(Kal!B$13-C264+1))/7))</f>
        <v>66</v>
      </c>
      <c r="F264" s="21">
        <f>Ident!F264-Kal!A$11+1-(INT((CHOOSE(WEEKDAY(Kal!A$11),0,1,2,3,4,5,6)+(Ident!F264-Kal!A$11+1))/7))-(INT((CHOOSE(WEEKDAY(Kal!A$11),6,0,1,2,3,4,5)+(Ident!F264-Kal!A$11+1))/7))</f>
        <v>-32807</v>
      </c>
      <c r="G264" s="21">
        <f>IF(AND(Ident!E264&lt;&gt;0,Ident!F264&lt;&gt;0),D264,IF(AND(Ident!E264&lt;&gt;0,Ident!F264=0),E264,IF(AND(Ident!E264=0,Ident!F264&lt;&gt;0),F264,ad5kw)))</f>
        <v>66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45931</v>
      </c>
      <c r="D265" s="21">
        <f>Ident!F265-C265+1-(INT((CHOOSE(WEEKDAY(C265),0,1,2,3,4,5,6)+(Ident!F265-C265+1))/7))-(INT((CHOOSE(WEEKDAY(C265),6,0,1,2,3,4,5)+(Ident!F265-C265+1))/7))</f>
        <v>-32807</v>
      </c>
      <c r="E265" s="21">
        <f>Kal!B$13-C265+1-(INT((CHOOSE(WEEKDAY(C265),0,1,2,3,4,5,6)+(Kal!B$13-C265+1))/7))-(INT((CHOOSE(WEEKDAY(C265),6,0,1,2,3,4,5)+(Kal!B$13-C265+1))/7))</f>
        <v>66</v>
      </c>
      <c r="F265" s="21">
        <f>Ident!F265-Kal!A$11+1-(INT((CHOOSE(WEEKDAY(Kal!A$11),0,1,2,3,4,5,6)+(Ident!F265-Kal!A$11+1))/7))-(INT((CHOOSE(WEEKDAY(Kal!A$11),6,0,1,2,3,4,5)+(Ident!F265-Kal!A$11+1))/7))</f>
        <v>-32807</v>
      </c>
      <c r="G265" s="21">
        <f>IF(AND(Ident!E265&lt;&gt;0,Ident!F265&lt;&gt;0),D265,IF(AND(Ident!E265&lt;&gt;0,Ident!F265=0),E265,IF(AND(Ident!E265=0,Ident!F265&lt;&gt;0),F265,ad5kw)))</f>
        <v>66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45931</v>
      </c>
      <c r="D266" s="21">
        <f>Ident!F266-C266+1-(INT((CHOOSE(WEEKDAY(C266),0,1,2,3,4,5,6)+(Ident!F266-C266+1))/7))-(INT((CHOOSE(WEEKDAY(C266),6,0,1,2,3,4,5)+(Ident!F266-C266+1))/7))</f>
        <v>-32807</v>
      </c>
      <c r="E266" s="21">
        <f>Kal!B$13-C266+1-(INT((CHOOSE(WEEKDAY(C266),0,1,2,3,4,5,6)+(Kal!B$13-C266+1))/7))-(INT((CHOOSE(WEEKDAY(C266),6,0,1,2,3,4,5)+(Kal!B$13-C266+1))/7))</f>
        <v>66</v>
      </c>
      <c r="F266" s="21">
        <f>Ident!F266-Kal!A$11+1-(INT((CHOOSE(WEEKDAY(Kal!A$11),0,1,2,3,4,5,6)+(Ident!F266-Kal!A$11+1))/7))-(INT((CHOOSE(WEEKDAY(Kal!A$11),6,0,1,2,3,4,5)+(Ident!F266-Kal!A$11+1))/7))</f>
        <v>-32807</v>
      </c>
      <c r="G266" s="21">
        <f>IF(AND(Ident!E266&lt;&gt;0,Ident!F266&lt;&gt;0),D266,IF(AND(Ident!E266&lt;&gt;0,Ident!F266=0),E266,IF(AND(Ident!E266=0,Ident!F266&lt;&gt;0),F266,ad5kw)))</f>
        <v>66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45931</v>
      </c>
      <c r="D267" s="21">
        <f>Ident!F267-C267+1-(INT((CHOOSE(WEEKDAY(C267),0,1,2,3,4,5,6)+(Ident!F267-C267+1))/7))-(INT((CHOOSE(WEEKDAY(C267),6,0,1,2,3,4,5)+(Ident!F267-C267+1))/7))</f>
        <v>-32807</v>
      </c>
      <c r="E267" s="21">
        <f>Kal!B$13-C267+1-(INT((CHOOSE(WEEKDAY(C267),0,1,2,3,4,5,6)+(Kal!B$13-C267+1))/7))-(INT((CHOOSE(WEEKDAY(C267),6,0,1,2,3,4,5)+(Kal!B$13-C267+1))/7))</f>
        <v>66</v>
      </c>
      <c r="F267" s="21">
        <f>Ident!F267-Kal!A$11+1-(INT((CHOOSE(WEEKDAY(Kal!A$11),0,1,2,3,4,5,6)+(Ident!F267-Kal!A$11+1))/7))-(INT((CHOOSE(WEEKDAY(Kal!A$11),6,0,1,2,3,4,5)+(Ident!F267-Kal!A$11+1))/7))</f>
        <v>-32807</v>
      </c>
      <c r="G267" s="21">
        <f>IF(AND(Ident!E267&lt;&gt;0,Ident!F267&lt;&gt;0),D267,IF(AND(Ident!E267&lt;&gt;0,Ident!F267=0),E267,IF(AND(Ident!E267=0,Ident!F267&lt;&gt;0),F267,ad5kw)))</f>
        <v>66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45931</v>
      </c>
      <c r="D268" s="21">
        <f>Ident!F268-C268+1-(INT((CHOOSE(WEEKDAY(C268),0,1,2,3,4,5,6)+(Ident!F268-C268+1))/7))-(INT((CHOOSE(WEEKDAY(C268),6,0,1,2,3,4,5)+(Ident!F268-C268+1))/7))</f>
        <v>-32807</v>
      </c>
      <c r="E268" s="21">
        <f>Kal!B$13-C268+1-(INT((CHOOSE(WEEKDAY(C268),0,1,2,3,4,5,6)+(Kal!B$13-C268+1))/7))-(INT((CHOOSE(WEEKDAY(C268),6,0,1,2,3,4,5)+(Kal!B$13-C268+1))/7))</f>
        <v>66</v>
      </c>
      <c r="F268" s="21">
        <f>Ident!F268-Kal!A$11+1-(INT((CHOOSE(WEEKDAY(Kal!A$11),0,1,2,3,4,5,6)+(Ident!F268-Kal!A$11+1))/7))-(INT((CHOOSE(WEEKDAY(Kal!A$11),6,0,1,2,3,4,5)+(Ident!F268-Kal!A$11+1))/7))</f>
        <v>-32807</v>
      </c>
      <c r="G268" s="21">
        <f>IF(AND(Ident!E268&lt;&gt;0,Ident!F268&lt;&gt;0),D268,IF(AND(Ident!E268&lt;&gt;0,Ident!F268=0),E268,IF(AND(Ident!E268=0,Ident!F268&lt;&gt;0),F268,ad5kw)))</f>
        <v>66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45931</v>
      </c>
      <c r="D269" s="21">
        <f>Ident!F269-C269+1-(INT((CHOOSE(WEEKDAY(C269),0,1,2,3,4,5,6)+(Ident!F269-C269+1))/7))-(INT((CHOOSE(WEEKDAY(C269),6,0,1,2,3,4,5)+(Ident!F269-C269+1))/7))</f>
        <v>-32807</v>
      </c>
      <c r="E269" s="21">
        <f>Kal!B$13-C269+1-(INT((CHOOSE(WEEKDAY(C269),0,1,2,3,4,5,6)+(Kal!B$13-C269+1))/7))-(INT((CHOOSE(WEEKDAY(C269),6,0,1,2,3,4,5)+(Kal!B$13-C269+1))/7))</f>
        <v>66</v>
      </c>
      <c r="F269" s="21">
        <f>Ident!F269-Kal!A$11+1-(INT((CHOOSE(WEEKDAY(Kal!A$11),0,1,2,3,4,5,6)+(Ident!F269-Kal!A$11+1))/7))-(INT((CHOOSE(WEEKDAY(Kal!A$11),6,0,1,2,3,4,5)+(Ident!F269-Kal!A$11+1))/7))</f>
        <v>-32807</v>
      </c>
      <c r="G269" s="21">
        <f>IF(AND(Ident!E269&lt;&gt;0,Ident!F269&lt;&gt;0),D269,IF(AND(Ident!E269&lt;&gt;0,Ident!F269=0),E269,IF(AND(Ident!E269=0,Ident!F269&lt;&gt;0),F269,ad5kw)))</f>
        <v>66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45931</v>
      </c>
      <c r="D270" s="21">
        <f>Ident!F270-C270+1-(INT((CHOOSE(WEEKDAY(C270),0,1,2,3,4,5,6)+(Ident!F270-C270+1))/7))-(INT((CHOOSE(WEEKDAY(C270),6,0,1,2,3,4,5)+(Ident!F270-C270+1))/7))</f>
        <v>-32807</v>
      </c>
      <c r="E270" s="21">
        <f>Kal!B$13-C270+1-(INT((CHOOSE(WEEKDAY(C270),0,1,2,3,4,5,6)+(Kal!B$13-C270+1))/7))-(INT((CHOOSE(WEEKDAY(C270),6,0,1,2,3,4,5)+(Kal!B$13-C270+1))/7))</f>
        <v>66</v>
      </c>
      <c r="F270" s="21">
        <f>Ident!F270-Kal!A$11+1-(INT((CHOOSE(WEEKDAY(Kal!A$11),0,1,2,3,4,5,6)+(Ident!F270-Kal!A$11+1))/7))-(INT((CHOOSE(WEEKDAY(Kal!A$11),6,0,1,2,3,4,5)+(Ident!F270-Kal!A$11+1))/7))</f>
        <v>-32807</v>
      </c>
      <c r="G270" s="21">
        <f>IF(AND(Ident!E270&lt;&gt;0,Ident!F270&lt;&gt;0),D270,IF(AND(Ident!E270&lt;&gt;0,Ident!F270=0),E270,IF(AND(Ident!E270=0,Ident!F270&lt;&gt;0),F270,ad5kw)))</f>
        <v>66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45931</v>
      </c>
      <c r="D271" s="21">
        <f>Ident!F271-C271+1-(INT((CHOOSE(WEEKDAY(C271),0,1,2,3,4,5,6)+(Ident!F271-C271+1))/7))-(INT((CHOOSE(WEEKDAY(C271),6,0,1,2,3,4,5)+(Ident!F271-C271+1))/7))</f>
        <v>-32807</v>
      </c>
      <c r="E271" s="21">
        <f>Kal!B$13-C271+1-(INT((CHOOSE(WEEKDAY(C271),0,1,2,3,4,5,6)+(Kal!B$13-C271+1))/7))-(INT((CHOOSE(WEEKDAY(C271),6,0,1,2,3,4,5)+(Kal!B$13-C271+1))/7))</f>
        <v>66</v>
      </c>
      <c r="F271" s="21">
        <f>Ident!F271-Kal!A$11+1-(INT((CHOOSE(WEEKDAY(Kal!A$11),0,1,2,3,4,5,6)+(Ident!F271-Kal!A$11+1))/7))-(INT((CHOOSE(WEEKDAY(Kal!A$11),6,0,1,2,3,4,5)+(Ident!F271-Kal!A$11+1))/7))</f>
        <v>-32807</v>
      </c>
      <c r="G271" s="21">
        <f>IF(AND(Ident!E271&lt;&gt;0,Ident!F271&lt;&gt;0),D271,IF(AND(Ident!E271&lt;&gt;0,Ident!F271=0),E271,IF(AND(Ident!E271=0,Ident!F271&lt;&gt;0),F271,ad5kw)))</f>
        <v>66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45931</v>
      </c>
      <c r="D272" s="21">
        <f>Ident!F272-C272+1-(INT((CHOOSE(WEEKDAY(C272),0,1,2,3,4,5,6)+(Ident!F272-C272+1))/7))-(INT((CHOOSE(WEEKDAY(C272),6,0,1,2,3,4,5)+(Ident!F272-C272+1))/7))</f>
        <v>-32807</v>
      </c>
      <c r="E272" s="21">
        <f>Kal!B$13-C272+1-(INT((CHOOSE(WEEKDAY(C272),0,1,2,3,4,5,6)+(Kal!B$13-C272+1))/7))-(INT((CHOOSE(WEEKDAY(C272),6,0,1,2,3,4,5)+(Kal!B$13-C272+1))/7))</f>
        <v>66</v>
      </c>
      <c r="F272" s="21">
        <f>Ident!F272-Kal!A$11+1-(INT((CHOOSE(WEEKDAY(Kal!A$11),0,1,2,3,4,5,6)+(Ident!F272-Kal!A$11+1))/7))-(INT((CHOOSE(WEEKDAY(Kal!A$11),6,0,1,2,3,4,5)+(Ident!F272-Kal!A$11+1))/7))</f>
        <v>-32807</v>
      </c>
      <c r="G272" s="21">
        <f>IF(AND(Ident!E272&lt;&gt;0,Ident!F272&lt;&gt;0),D272,IF(AND(Ident!E272&lt;&gt;0,Ident!F272=0),E272,IF(AND(Ident!E272=0,Ident!F272&lt;&gt;0),F272,ad5kw)))</f>
        <v>66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45931</v>
      </c>
      <c r="D273" s="21">
        <f>Ident!F273-C273+1-(INT((CHOOSE(WEEKDAY(C273),0,1,2,3,4,5,6)+(Ident!F273-C273+1))/7))-(INT((CHOOSE(WEEKDAY(C273),6,0,1,2,3,4,5)+(Ident!F273-C273+1))/7))</f>
        <v>-32807</v>
      </c>
      <c r="E273" s="21">
        <f>Kal!B$13-C273+1-(INT((CHOOSE(WEEKDAY(C273),0,1,2,3,4,5,6)+(Kal!B$13-C273+1))/7))-(INT((CHOOSE(WEEKDAY(C273),6,0,1,2,3,4,5)+(Kal!B$13-C273+1))/7))</f>
        <v>66</v>
      </c>
      <c r="F273" s="21">
        <f>Ident!F273-Kal!A$11+1-(INT((CHOOSE(WEEKDAY(Kal!A$11),0,1,2,3,4,5,6)+(Ident!F273-Kal!A$11+1))/7))-(INT((CHOOSE(WEEKDAY(Kal!A$11),6,0,1,2,3,4,5)+(Ident!F273-Kal!A$11+1))/7))</f>
        <v>-32807</v>
      </c>
      <c r="G273" s="21">
        <f>IF(AND(Ident!E273&lt;&gt;0,Ident!F273&lt;&gt;0),D273,IF(AND(Ident!E273&lt;&gt;0,Ident!F273=0),E273,IF(AND(Ident!E273=0,Ident!F273&lt;&gt;0),F273,ad5kw)))</f>
        <v>66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45931</v>
      </c>
      <c r="D274" s="21">
        <f>Ident!F274-C274+1-(INT((CHOOSE(WEEKDAY(C274),0,1,2,3,4,5,6)+(Ident!F274-C274+1))/7))-(INT((CHOOSE(WEEKDAY(C274),6,0,1,2,3,4,5)+(Ident!F274-C274+1))/7))</f>
        <v>-32807</v>
      </c>
      <c r="E274" s="21">
        <f>Kal!B$13-C274+1-(INT((CHOOSE(WEEKDAY(C274),0,1,2,3,4,5,6)+(Kal!B$13-C274+1))/7))-(INT((CHOOSE(WEEKDAY(C274),6,0,1,2,3,4,5)+(Kal!B$13-C274+1))/7))</f>
        <v>66</v>
      </c>
      <c r="F274" s="21">
        <f>Ident!F274-Kal!A$11+1-(INT((CHOOSE(WEEKDAY(Kal!A$11),0,1,2,3,4,5,6)+(Ident!F274-Kal!A$11+1))/7))-(INT((CHOOSE(WEEKDAY(Kal!A$11),6,0,1,2,3,4,5)+(Ident!F274-Kal!A$11+1))/7))</f>
        <v>-32807</v>
      </c>
      <c r="G274" s="21">
        <f>IF(AND(Ident!E274&lt;&gt;0,Ident!F274&lt;&gt;0),D274,IF(AND(Ident!E274&lt;&gt;0,Ident!F274=0),E274,IF(AND(Ident!E274=0,Ident!F274&lt;&gt;0),F274,ad5kw)))</f>
        <v>66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45931</v>
      </c>
      <c r="D275" s="21">
        <f>Ident!F275-C275+1-(INT((CHOOSE(WEEKDAY(C275),0,1,2,3,4,5,6)+(Ident!F275-C275+1))/7))-(INT((CHOOSE(WEEKDAY(C275),6,0,1,2,3,4,5)+(Ident!F275-C275+1))/7))</f>
        <v>-32807</v>
      </c>
      <c r="E275" s="21">
        <f>Kal!B$13-C275+1-(INT((CHOOSE(WEEKDAY(C275),0,1,2,3,4,5,6)+(Kal!B$13-C275+1))/7))-(INT((CHOOSE(WEEKDAY(C275),6,0,1,2,3,4,5)+(Kal!B$13-C275+1))/7))</f>
        <v>66</v>
      </c>
      <c r="F275" s="21">
        <f>Ident!F275-Kal!A$11+1-(INT((CHOOSE(WEEKDAY(Kal!A$11),0,1,2,3,4,5,6)+(Ident!F275-Kal!A$11+1))/7))-(INT((CHOOSE(WEEKDAY(Kal!A$11),6,0,1,2,3,4,5)+(Ident!F275-Kal!A$11+1))/7))</f>
        <v>-32807</v>
      </c>
      <c r="G275" s="21">
        <f>IF(AND(Ident!E275&lt;&gt;0,Ident!F275&lt;&gt;0),D275,IF(AND(Ident!E275&lt;&gt;0,Ident!F275=0),E275,IF(AND(Ident!E275=0,Ident!F275&lt;&gt;0),F275,ad5kw)))</f>
        <v>66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45931</v>
      </c>
      <c r="D276" s="21">
        <f>Ident!F276-C276+1-(INT((CHOOSE(WEEKDAY(C276),0,1,2,3,4,5,6)+(Ident!F276-C276+1))/7))-(INT((CHOOSE(WEEKDAY(C276),6,0,1,2,3,4,5)+(Ident!F276-C276+1))/7))</f>
        <v>-32807</v>
      </c>
      <c r="E276" s="21">
        <f>Kal!B$13-C276+1-(INT((CHOOSE(WEEKDAY(C276),0,1,2,3,4,5,6)+(Kal!B$13-C276+1))/7))-(INT((CHOOSE(WEEKDAY(C276),6,0,1,2,3,4,5)+(Kal!B$13-C276+1))/7))</f>
        <v>66</v>
      </c>
      <c r="F276" s="21">
        <f>Ident!F276-Kal!A$11+1-(INT((CHOOSE(WEEKDAY(Kal!A$11),0,1,2,3,4,5,6)+(Ident!F276-Kal!A$11+1))/7))-(INT((CHOOSE(WEEKDAY(Kal!A$11),6,0,1,2,3,4,5)+(Ident!F276-Kal!A$11+1))/7))</f>
        <v>-32807</v>
      </c>
      <c r="G276" s="21">
        <f>IF(AND(Ident!E276&lt;&gt;0,Ident!F276&lt;&gt;0),D276,IF(AND(Ident!E276&lt;&gt;0,Ident!F276=0),E276,IF(AND(Ident!E276=0,Ident!F276&lt;&gt;0),F276,ad5kw)))</f>
        <v>66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45931</v>
      </c>
      <c r="D277" s="21">
        <f>Ident!F277-C277+1-(INT((CHOOSE(WEEKDAY(C277),0,1,2,3,4,5,6)+(Ident!F277-C277+1))/7))-(INT((CHOOSE(WEEKDAY(C277),6,0,1,2,3,4,5)+(Ident!F277-C277+1))/7))</f>
        <v>-32807</v>
      </c>
      <c r="E277" s="21">
        <f>Kal!B$13-C277+1-(INT((CHOOSE(WEEKDAY(C277),0,1,2,3,4,5,6)+(Kal!B$13-C277+1))/7))-(INT((CHOOSE(WEEKDAY(C277),6,0,1,2,3,4,5)+(Kal!B$13-C277+1))/7))</f>
        <v>66</v>
      </c>
      <c r="F277" s="21">
        <f>Ident!F277-Kal!A$11+1-(INT((CHOOSE(WEEKDAY(Kal!A$11),0,1,2,3,4,5,6)+(Ident!F277-Kal!A$11+1))/7))-(INT((CHOOSE(WEEKDAY(Kal!A$11),6,0,1,2,3,4,5)+(Ident!F277-Kal!A$11+1))/7))</f>
        <v>-32807</v>
      </c>
      <c r="G277" s="21">
        <f>IF(AND(Ident!E277&lt;&gt;0,Ident!F277&lt;&gt;0),D277,IF(AND(Ident!E277&lt;&gt;0,Ident!F277=0),E277,IF(AND(Ident!E277=0,Ident!F277&lt;&gt;0),F277,ad5kw)))</f>
        <v>66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45931</v>
      </c>
      <c r="D278" s="21">
        <f>Ident!F278-C278+1-(INT((CHOOSE(WEEKDAY(C278),0,1,2,3,4,5,6)+(Ident!F278-C278+1))/7))-(INT((CHOOSE(WEEKDAY(C278),6,0,1,2,3,4,5)+(Ident!F278-C278+1))/7))</f>
        <v>-32807</v>
      </c>
      <c r="E278" s="21">
        <f>Kal!B$13-C278+1-(INT((CHOOSE(WEEKDAY(C278),0,1,2,3,4,5,6)+(Kal!B$13-C278+1))/7))-(INT((CHOOSE(WEEKDAY(C278),6,0,1,2,3,4,5)+(Kal!B$13-C278+1))/7))</f>
        <v>66</v>
      </c>
      <c r="F278" s="21">
        <f>Ident!F278-Kal!A$11+1-(INT((CHOOSE(WEEKDAY(Kal!A$11),0,1,2,3,4,5,6)+(Ident!F278-Kal!A$11+1))/7))-(INT((CHOOSE(WEEKDAY(Kal!A$11),6,0,1,2,3,4,5)+(Ident!F278-Kal!A$11+1))/7))</f>
        <v>-32807</v>
      </c>
      <c r="G278" s="21">
        <f>IF(AND(Ident!E278&lt;&gt;0,Ident!F278&lt;&gt;0),D278,IF(AND(Ident!E278&lt;&gt;0,Ident!F278=0),E278,IF(AND(Ident!E278=0,Ident!F278&lt;&gt;0),F278,ad5kw)))</f>
        <v>66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45931</v>
      </c>
      <c r="D279" s="21">
        <f>Ident!F279-C279+1-(INT((CHOOSE(WEEKDAY(C279),0,1,2,3,4,5,6)+(Ident!F279-C279+1))/7))-(INT((CHOOSE(WEEKDAY(C279),6,0,1,2,3,4,5)+(Ident!F279-C279+1))/7))</f>
        <v>-32807</v>
      </c>
      <c r="E279" s="21">
        <f>Kal!B$13-C279+1-(INT((CHOOSE(WEEKDAY(C279),0,1,2,3,4,5,6)+(Kal!B$13-C279+1))/7))-(INT((CHOOSE(WEEKDAY(C279),6,0,1,2,3,4,5)+(Kal!B$13-C279+1))/7))</f>
        <v>66</v>
      </c>
      <c r="F279" s="21">
        <f>Ident!F279-Kal!A$11+1-(INT((CHOOSE(WEEKDAY(Kal!A$11),0,1,2,3,4,5,6)+(Ident!F279-Kal!A$11+1))/7))-(INT((CHOOSE(WEEKDAY(Kal!A$11),6,0,1,2,3,4,5)+(Ident!F279-Kal!A$11+1))/7))</f>
        <v>-32807</v>
      </c>
      <c r="G279" s="21">
        <f>IF(AND(Ident!E279&lt;&gt;0,Ident!F279&lt;&gt;0),D279,IF(AND(Ident!E279&lt;&gt;0,Ident!F279=0),E279,IF(AND(Ident!E279=0,Ident!F279&lt;&gt;0),F279,ad5kw)))</f>
        <v>66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45931</v>
      </c>
      <c r="D280" s="21">
        <f>Ident!F280-C280+1-(INT((CHOOSE(WEEKDAY(C280),0,1,2,3,4,5,6)+(Ident!F280-C280+1))/7))-(INT((CHOOSE(WEEKDAY(C280),6,0,1,2,3,4,5)+(Ident!F280-C280+1))/7))</f>
        <v>-32807</v>
      </c>
      <c r="E280" s="21">
        <f>Kal!B$13-C280+1-(INT((CHOOSE(WEEKDAY(C280),0,1,2,3,4,5,6)+(Kal!B$13-C280+1))/7))-(INT((CHOOSE(WEEKDAY(C280),6,0,1,2,3,4,5)+(Kal!B$13-C280+1))/7))</f>
        <v>66</v>
      </c>
      <c r="F280" s="21">
        <f>Ident!F280-Kal!A$11+1-(INT((CHOOSE(WEEKDAY(Kal!A$11),0,1,2,3,4,5,6)+(Ident!F280-Kal!A$11+1))/7))-(INT((CHOOSE(WEEKDAY(Kal!A$11),6,0,1,2,3,4,5)+(Ident!F280-Kal!A$11+1))/7))</f>
        <v>-32807</v>
      </c>
      <c r="G280" s="21">
        <f>IF(AND(Ident!E280&lt;&gt;0,Ident!F280&lt;&gt;0),D280,IF(AND(Ident!E280&lt;&gt;0,Ident!F280=0),E280,IF(AND(Ident!E280=0,Ident!F280&lt;&gt;0),F280,ad5kw)))</f>
        <v>66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45931</v>
      </c>
      <c r="D281" s="21">
        <f>Ident!F281-C281+1-(INT((CHOOSE(WEEKDAY(C281),0,1,2,3,4,5,6)+(Ident!F281-C281+1))/7))-(INT((CHOOSE(WEEKDAY(C281),6,0,1,2,3,4,5)+(Ident!F281-C281+1))/7))</f>
        <v>-32807</v>
      </c>
      <c r="E281" s="21">
        <f>Kal!B$13-C281+1-(INT((CHOOSE(WEEKDAY(C281),0,1,2,3,4,5,6)+(Kal!B$13-C281+1))/7))-(INT((CHOOSE(WEEKDAY(C281),6,0,1,2,3,4,5)+(Kal!B$13-C281+1))/7))</f>
        <v>66</v>
      </c>
      <c r="F281" s="21">
        <f>Ident!F281-Kal!A$11+1-(INT((CHOOSE(WEEKDAY(Kal!A$11),0,1,2,3,4,5,6)+(Ident!F281-Kal!A$11+1))/7))-(INT((CHOOSE(WEEKDAY(Kal!A$11),6,0,1,2,3,4,5)+(Ident!F281-Kal!A$11+1))/7))</f>
        <v>-32807</v>
      </c>
      <c r="G281" s="21">
        <f>IF(AND(Ident!E281&lt;&gt;0,Ident!F281&lt;&gt;0),D281,IF(AND(Ident!E281&lt;&gt;0,Ident!F281=0),E281,IF(AND(Ident!E281=0,Ident!F281&lt;&gt;0),F281,ad5kw)))</f>
        <v>66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45931</v>
      </c>
      <c r="D282" s="21">
        <f>Ident!F282-C282+1-(INT((CHOOSE(WEEKDAY(C282),0,1,2,3,4,5,6)+(Ident!F282-C282+1))/7))-(INT((CHOOSE(WEEKDAY(C282),6,0,1,2,3,4,5)+(Ident!F282-C282+1))/7))</f>
        <v>-32807</v>
      </c>
      <c r="E282" s="21">
        <f>Kal!B$13-C282+1-(INT((CHOOSE(WEEKDAY(C282),0,1,2,3,4,5,6)+(Kal!B$13-C282+1))/7))-(INT((CHOOSE(WEEKDAY(C282),6,0,1,2,3,4,5)+(Kal!B$13-C282+1))/7))</f>
        <v>66</v>
      </c>
      <c r="F282" s="21">
        <f>Ident!F282-Kal!A$11+1-(INT((CHOOSE(WEEKDAY(Kal!A$11),0,1,2,3,4,5,6)+(Ident!F282-Kal!A$11+1))/7))-(INT((CHOOSE(WEEKDAY(Kal!A$11),6,0,1,2,3,4,5)+(Ident!F282-Kal!A$11+1))/7))</f>
        <v>-32807</v>
      </c>
      <c r="G282" s="21">
        <f>IF(AND(Ident!E282&lt;&gt;0,Ident!F282&lt;&gt;0),D282,IF(AND(Ident!E282&lt;&gt;0,Ident!F282=0),E282,IF(AND(Ident!E282=0,Ident!F282&lt;&gt;0),F282,ad5kw)))</f>
        <v>66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45931</v>
      </c>
      <c r="D283" s="21">
        <f>Ident!F283-C283+1-(INT((CHOOSE(WEEKDAY(C283),0,1,2,3,4,5,6)+(Ident!F283-C283+1))/7))-(INT((CHOOSE(WEEKDAY(C283),6,0,1,2,3,4,5)+(Ident!F283-C283+1))/7))</f>
        <v>-32807</v>
      </c>
      <c r="E283" s="21">
        <f>Kal!B$13-C283+1-(INT((CHOOSE(WEEKDAY(C283),0,1,2,3,4,5,6)+(Kal!B$13-C283+1))/7))-(INT((CHOOSE(WEEKDAY(C283),6,0,1,2,3,4,5)+(Kal!B$13-C283+1))/7))</f>
        <v>66</v>
      </c>
      <c r="F283" s="21">
        <f>Ident!F283-Kal!A$11+1-(INT((CHOOSE(WEEKDAY(Kal!A$11),0,1,2,3,4,5,6)+(Ident!F283-Kal!A$11+1))/7))-(INT((CHOOSE(WEEKDAY(Kal!A$11),6,0,1,2,3,4,5)+(Ident!F283-Kal!A$11+1))/7))</f>
        <v>-32807</v>
      </c>
      <c r="G283" s="21">
        <f>IF(AND(Ident!E283&lt;&gt;0,Ident!F283&lt;&gt;0),D283,IF(AND(Ident!E283&lt;&gt;0,Ident!F283=0),E283,IF(AND(Ident!E283=0,Ident!F283&lt;&gt;0),F283,ad5kw)))</f>
        <v>66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45931</v>
      </c>
      <c r="D284" s="21">
        <f>Ident!F284-C284+1-(INT((CHOOSE(WEEKDAY(C284),0,1,2,3,4,5,6)+(Ident!F284-C284+1))/7))-(INT((CHOOSE(WEEKDAY(C284),6,0,1,2,3,4,5)+(Ident!F284-C284+1))/7))</f>
        <v>-32807</v>
      </c>
      <c r="E284" s="21">
        <f>Kal!B$13-C284+1-(INT((CHOOSE(WEEKDAY(C284),0,1,2,3,4,5,6)+(Kal!B$13-C284+1))/7))-(INT((CHOOSE(WEEKDAY(C284),6,0,1,2,3,4,5)+(Kal!B$13-C284+1))/7))</f>
        <v>66</v>
      </c>
      <c r="F284" s="21">
        <f>Ident!F284-Kal!A$11+1-(INT((CHOOSE(WEEKDAY(Kal!A$11),0,1,2,3,4,5,6)+(Ident!F284-Kal!A$11+1))/7))-(INT((CHOOSE(WEEKDAY(Kal!A$11),6,0,1,2,3,4,5)+(Ident!F284-Kal!A$11+1))/7))</f>
        <v>-32807</v>
      </c>
      <c r="G284" s="21">
        <f>IF(AND(Ident!E284&lt;&gt;0,Ident!F284&lt;&gt;0),D284,IF(AND(Ident!E284&lt;&gt;0,Ident!F284=0),E284,IF(AND(Ident!E284=0,Ident!F284&lt;&gt;0),F284,ad5kw)))</f>
        <v>66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45931</v>
      </c>
      <c r="D285" s="21">
        <f>Ident!F285-C285+1-(INT((CHOOSE(WEEKDAY(C285),0,1,2,3,4,5,6)+(Ident!F285-C285+1))/7))-(INT((CHOOSE(WEEKDAY(C285),6,0,1,2,3,4,5)+(Ident!F285-C285+1))/7))</f>
        <v>-32807</v>
      </c>
      <c r="E285" s="21">
        <f>Kal!B$13-C285+1-(INT((CHOOSE(WEEKDAY(C285),0,1,2,3,4,5,6)+(Kal!B$13-C285+1))/7))-(INT((CHOOSE(WEEKDAY(C285),6,0,1,2,3,4,5)+(Kal!B$13-C285+1))/7))</f>
        <v>66</v>
      </c>
      <c r="F285" s="21">
        <f>Ident!F285-Kal!A$11+1-(INT((CHOOSE(WEEKDAY(Kal!A$11),0,1,2,3,4,5,6)+(Ident!F285-Kal!A$11+1))/7))-(INT((CHOOSE(WEEKDAY(Kal!A$11),6,0,1,2,3,4,5)+(Ident!F285-Kal!A$11+1))/7))</f>
        <v>-32807</v>
      </c>
      <c r="G285" s="21">
        <f>IF(AND(Ident!E285&lt;&gt;0,Ident!F285&lt;&gt;0),D285,IF(AND(Ident!E285&lt;&gt;0,Ident!F285=0),E285,IF(AND(Ident!E285=0,Ident!F285&lt;&gt;0),F285,ad5kw)))</f>
        <v>66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45931</v>
      </c>
      <c r="D286" s="21">
        <f>Ident!F286-C286+1-(INT((CHOOSE(WEEKDAY(C286),0,1,2,3,4,5,6)+(Ident!F286-C286+1))/7))-(INT((CHOOSE(WEEKDAY(C286),6,0,1,2,3,4,5)+(Ident!F286-C286+1))/7))</f>
        <v>-32807</v>
      </c>
      <c r="E286" s="21">
        <f>Kal!B$13-C286+1-(INT((CHOOSE(WEEKDAY(C286),0,1,2,3,4,5,6)+(Kal!B$13-C286+1))/7))-(INT((CHOOSE(WEEKDAY(C286),6,0,1,2,3,4,5)+(Kal!B$13-C286+1))/7))</f>
        <v>66</v>
      </c>
      <c r="F286" s="21">
        <f>Ident!F286-Kal!A$11+1-(INT((CHOOSE(WEEKDAY(Kal!A$11),0,1,2,3,4,5,6)+(Ident!F286-Kal!A$11+1))/7))-(INT((CHOOSE(WEEKDAY(Kal!A$11),6,0,1,2,3,4,5)+(Ident!F286-Kal!A$11+1))/7))</f>
        <v>-32807</v>
      </c>
      <c r="G286" s="21">
        <f>IF(AND(Ident!E286&lt;&gt;0,Ident!F286&lt;&gt;0),D286,IF(AND(Ident!E286&lt;&gt;0,Ident!F286=0),E286,IF(AND(Ident!E286=0,Ident!F286&lt;&gt;0),F286,ad5kw)))</f>
        <v>66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45931</v>
      </c>
      <c r="D287" s="21">
        <f>Ident!F287-C287+1-(INT((CHOOSE(WEEKDAY(C287),0,1,2,3,4,5,6)+(Ident!F287-C287+1))/7))-(INT((CHOOSE(WEEKDAY(C287),6,0,1,2,3,4,5)+(Ident!F287-C287+1))/7))</f>
        <v>-32807</v>
      </c>
      <c r="E287" s="21">
        <f>Kal!B$13-C287+1-(INT((CHOOSE(WEEKDAY(C287),0,1,2,3,4,5,6)+(Kal!B$13-C287+1))/7))-(INT((CHOOSE(WEEKDAY(C287),6,0,1,2,3,4,5)+(Kal!B$13-C287+1))/7))</f>
        <v>66</v>
      </c>
      <c r="F287" s="21">
        <f>Ident!F287-Kal!A$11+1-(INT((CHOOSE(WEEKDAY(Kal!A$11),0,1,2,3,4,5,6)+(Ident!F287-Kal!A$11+1))/7))-(INT((CHOOSE(WEEKDAY(Kal!A$11),6,0,1,2,3,4,5)+(Ident!F287-Kal!A$11+1))/7))</f>
        <v>-32807</v>
      </c>
      <c r="G287" s="21">
        <f>IF(AND(Ident!E287&lt;&gt;0,Ident!F287&lt;&gt;0),D287,IF(AND(Ident!E287&lt;&gt;0,Ident!F287=0),E287,IF(AND(Ident!E287=0,Ident!F287&lt;&gt;0),F287,ad5kw)))</f>
        <v>66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45931</v>
      </c>
      <c r="D288" s="21">
        <f>Ident!F288-C288+1-(INT((CHOOSE(WEEKDAY(C288),0,1,2,3,4,5,6)+(Ident!F288-C288+1))/7))-(INT((CHOOSE(WEEKDAY(C288),6,0,1,2,3,4,5)+(Ident!F288-C288+1))/7))</f>
        <v>-32807</v>
      </c>
      <c r="E288" s="21">
        <f>Kal!B$13-C288+1-(INT((CHOOSE(WEEKDAY(C288),0,1,2,3,4,5,6)+(Kal!B$13-C288+1))/7))-(INT((CHOOSE(WEEKDAY(C288),6,0,1,2,3,4,5)+(Kal!B$13-C288+1))/7))</f>
        <v>66</v>
      </c>
      <c r="F288" s="21">
        <f>Ident!F288-Kal!A$11+1-(INT((CHOOSE(WEEKDAY(Kal!A$11),0,1,2,3,4,5,6)+(Ident!F288-Kal!A$11+1))/7))-(INT((CHOOSE(WEEKDAY(Kal!A$11),6,0,1,2,3,4,5)+(Ident!F288-Kal!A$11+1))/7))</f>
        <v>-32807</v>
      </c>
      <c r="G288" s="21">
        <f>IF(AND(Ident!E288&lt;&gt;0,Ident!F288&lt;&gt;0),D288,IF(AND(Ident!E288&lt;&gt;0,Ident!F288=0),E288,IF(AND(Ident!E288=0,Ident!F288&lt;&gt;0),F288,ad5kw)))</f>
        <v>66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45931</v>
      </c>
      <c r="D289" s="21">
        <f>Ident!F289-C289+1-(INT((CHOOSE(WEEKDAY(C289),0,1,2,3,4,5,6)+(Ident!F289-C289+1))/7))-(INT((CHOOSE(WEEKDAY(C289),6,0,1,2,3,4,5)+(Ident!F289-C289+1))/7))</f>
        <v>-32807</v>
      </c>
      <c r="E289" s="21">
        <f>Kal!B$13-C289+1-(INT((CHOOSE(WEEKDAY(C289),0,1,2,3,4,5,6)+(Kal!B$13-C289+1))/7))-(INT((CHOOSE(WEEKDAY(C289),6,0,1,2,3,4,5)+(Kal!B$13-C289+1))/7))</f>
        <v>66</v>
      </c>
      <c r="F289" s="21">
        <f>Ident!F289-Kal!A$11+1-(INT((CHOOSE(WEEKDAY(Kal!A$11),0,1,2,3,4,5,6)+(Ident!F289-Kal!A$11+1))/7))-(INT((CHOOSE(WEEKDAY(Kal!A$11),6,0,1,2,3,4,5)+(Ident!F289-Kal!A$11+1))/7))</f>
        <v>-32807</v>
      </c>
      <c r="G289" s="21">
        <f>IF(AND(Ident!E289&lt;&gt;0,Ident!F289&lt;&gt;0),D289,IF(AND(Ident!E289&lt;&gt;0,Ident!F289=0),E289,IF(AND(Ident!E289=0,Ident!F289&lt;&gt;0),F289,ad5kw)))</f>
        <v>66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45931</v>
      </c>
      <c r="D290" s="21">
        <f>Ident!F290-C290+1-(INT((CHOOSE(WEEKDAY(C290),0,1,2,3,4,5,6)+(Ident!F290-C290+1))/7))-(INT((CHOOSE(WEEKDAY(C290),6,0,1,2,3,4,5)+(Ident!F290-C290+1))/7))</f>
        <v>-32807</v>
      </c>
      <c r="E290" s="21">
        <f>Kal!B$13-C290+1-(INT((CHOOSE(WEEKDAY(C290),0,1,2,3,4,5,6)+(Kal!B$13-C290+1))/7))-(INT((CHOOSE(WEEKDAY(C290),6,0,1,2,3,4,5)+(Kal!B$13-C290+1))/7))</f>
        <v>66</v>
      </c>
      <c r="F290" s="21">
        <f>Ident!F290-Kal!A$11+1-(INT((CHOOSE(WEEKDAY(Kal!A$11),0,1,2,3,4,5,6)+(Ident!F290-Kal!A$11+1))/7))-(INT((CHOOSE(WEEKDAY(Kal!A$11),6,0,1,2,3,4,5)+(Ident!F290-Kal!A$11+1))/7))</f>
        <v>-32807</v>
      </c>
      <c r="G290" s="21">
        <f>IF(AND(Ident!E290&lt;&gt;0,Ident!F290&lt;&gt;0),D290,IF(AND(Ident!E290&lt;&gt;0,Ident!F290=0),E290,IF(AND(Ident!E290=0,Ident!F290&lt;&gt;0),F290,ad5kw)))</f>
        <v>66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45931</v>
      </c>
      <c r="D291" s="21">
        <f>Ident!F291-C291+1-(INT((CHOOSE(WEEKDAY(C291),0,1,2,3,4,5,6)+(Ident!F291-C291+1))/7))-(INT((CHOOSE(WEEKDAY(C291),6,0,1,2,3,4,5)+(Ident!F291-C291+1))/7))</f>
        <v>-32807</v>
      </c>
      <c r="E291" s="21">
        <f>Kal!B$13-C291+1-(INT((CHOOSE(WEEKDAY(C291),0,1,2,3,4,5,6)+(Kal!B$13-C291+1))/7))-(INT((CHOOSE(WEEKDAY(C291),6,0,1,2,3,4,5)+(Kal!B$13-C291+1))/7))</f>
        <v>66</v>
      </c>
      <c r="F291" s="21">
        <f>Ident!F291-Kal!A$11+1-(INT((CHOOSE(WEEKDAY(Kal!A$11),0,1,2,3,4,5,6)+(Ident!F291-Kal!A$11+1))/7))-(INT((CHOOSE(WEEKDAY(Kal!A$11),6,0,1,2,3,4,5)+(Ident!F291-Kal!A$11+1))/7))</f>
        <v>-32807</v>
      </c>
      <c r="G291" s="21">
        <f>IF(AND(Ident!E291&lt;&gt;0,Ident!F291&lt;&gt;0),D291,IF(AND(Ident!E291&lt;&gt;0,Ident!F291=0),E291,IF(AND(Ident!E291=0,Ident!F291&lt;&gt;0),F291,ad5kw)))</f>
        <v>66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45931</v>
      </c>
      <c r="D292" s="21">
        <f>Ident!F292-C292+1-(INT((CHOOSE(WEEKDAY(C292),0,1,2,3,4,5,6)+(Ident!F292-C292+1))/7))-(INT((CHOOSE(WEEKDAY(C292),6,0,1,2,3,4,5)+(Ident!F292-C292+1))/7))</f>
        <v>-32807</v>
      </c>
      <c r="E292" s="21">
        <f>Kal!B$13-C292+1-(INT((CHOOSE(WEEKDAY(C292),0,1,2,3,4,5,6)+(Kal!B$13-C292+1))/7))-(INT((CHOOSE(WEEKDAY(C292),6,0,1,2,3,4,5)+(Kal!B$13-C292+1))/7))</f>
        <v>66</v>
      </c>
      <c r="F292" s="21">
        <f>Ident!F292-Kal!A$11+1-(INT((CHOOSE(WEEKDAY(Kal!A$11),0,1,2,3,4,5,6)+(Ident!F292-Kal!A$11+1))/7))-(INT((CHOOSE(WEEKDAY(Kal!A$11),6,0,1,2,3,4,5)+(Ident!F292-Kal!A$11+1))/7))</f>
        <v>-32807</v>
      </c>
      <c r="G292" s="21">
        <f>IF(AND(Ident!E292&lt;&gt;0,Ident!F292&lt;&gt;0),D292,IF(AND(Ident!E292&lt;&gt;0,Ident!F292=0),E292,IF(AND(Ident!E292=0,Ident!F292&lt;&gt;0),F292,ad5kw)))</f>
        <v>66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45931</v>
      </c>
      <c r="D293" s="21">
        <f>Ident!F293-C293+1-(INT((CHOOSE(WEEKDAY(C293),0,1,2,3,4,5,6)+(Ident!F293-C293+1))/7))-(INT((CHOOSE(WEEKDAY(C293),6,0,1,2,3,4,5)+(Ident!F293-C293+1))/7))</f>
        <v>-32807</v>
      </c>
      <c r="E293" s="21">
        <f>Kal!B$13-C293+1-(INT((CHOOSE(WEEKDAY(C293),0,1,2,3,4,5,6)+(Kal!B$13-C293+1))/7))-(INT((CHOOSE(WEEKDAY(C293),6,0,1,2,3,4,5)+(Kal!B$13-C293+1))/7))</f>
        <v>66</v>
      </c>
      <c r="F293" s="21">
        <f>Ident!F293-Kal!A$11+1-(INT((CHOOSE(WEEKDAY(Kal!A$11),0,1,2,3,4,5,6)+(Ident!F293-Kal!A$11+1))/7))-(INT((CHOOSE(WEEKDAY(Kal!A$11),6,0,1,2,3,4,5)+(Ident!F293-Kal!A$11+1))/7))</f>
        <v>-32807</v>
      </c>
      <c r="G293" s="21">
        <f>IF(AND(Ident!E293&lt;&gt;0,Ident!F293&lt;&gt;0),D293,IF(AND(Ident!E293&lt;&gt;0,Ident!F293=0),E293,IF(AND(Ident!E293=0,Ident!F293&lt;&gt;0),F293,ad5kw)))</f>
        <v>66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45931</v>
      </c>
      <c r="D294" s="21">
        <f>Ident!F294-C294+1-(INT((CHOOSE(WEEKDAY(C294),0,1,2,3,4,5,6)+(Ident!F294-C294+1))/7))-(INT((CHOOSE(WEEKDAY(C294),6,0,1,2,3,4,5)+(Ident!F294-C294+1))/7))</f>
        <v>-32807</v>
      </c>
      <c r="E294" s="21">
        <f>Kal!B$13-C294+1-(INT((CHOOSE(WEEKDAY(C294),0,1,2,3,4,5,6)+(Kal!B$13-C294+1))/7))-(INT((CHOOSE(WEEKDAY(C294),6,0,1,2,3,4,5)+(Kal!B$13-C294+1))/7))</f>
        <v>66</v>
      </c>
      <c r="F294" s="21">
        <f>Ident!F294-Kal!A$11+1-(INT((CHOOSE(WEEKDAY(Kal!A$11),0,1,2,3,4,5,6)+(Ident!F294-Kal!A$11+1))/7))-(INT((CHOOSE(WEEKDAY(Kal!A$11),6,0,1,2,3,4,5)+(Ident!F294-Kal!A$11+1))/7))</f>
        <v>-32807</v>
      </c>
      <c r="G294" s="21">
        <f>IF(AND(Ident!E294&lt;&gt;0,Ident!F294&lt;&gt;0),D294,IF(AND(Ident!E294&lt;&gt;0,Ident!F294=0),E294,IF(AND(Ident!E294=0,Ident!F294&lt;&gt;0),F294,ad5kw)))</f>
        <v>66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45931</v>
      </c>
      <c r="D295" s="21">
        <f>Ident!F295-C295+1-(INT((CHOOSE(WEEKDAY(C295),0,1,2,3,4,5,6)+(Ident!F295-C295+1))/7))-(INT((CHOOSE(WEEKDAY(C295),6,0,1,2,3,4,5)+(Ident!F295-C295+1))/7))</f>
        <v>-32807</v>
      </c>
      <c r="E295" s="21">
        <f>Kal!B$13-C295+1-(INT((CHOOSE(WEEKDAY(C295),0,1,2,3,4,5,6)+(Kal!B$13-C295+1))/7))-(INT((CHOOSE(WEEKDAY(C295),6,0,1,2,3,4,5)+(Kal!B$13-C295+1))/7))</f>
        <v>66</v>
      </c>
      <c r="F295" s="21">
        <f>Ident!F295-Kal!A$11+1-(INT((CHOOSE(WEEKDAY(Kal!A$11),0,1,2,3,4,5,6)+(Ident!F295-Kal!A$11+1))/7))-(INT((CHOOSE(WEEKDAY(Kal!A$11),6,0,1,2,3,4,5)+(Ident!F295-Kal!A$11+1))/7))</f>
        <v>-32807</v>
      </c>
      <c r="G295" s="21">
        <f>IF(AND(Ident!E295&lt;&gt;0,Ident!F295&lt;&gt;0),D295,IF(AND(Ident!E295&lt;&gt;0,Ident!F295=0),E295,IF(AND(Ident!E295=0,Ident!F295&lt;&gt;0),F295,ad5kw)))</f>
        <v>66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45931</v>
      </c>
      <c r="D296" s="21">
        <f>Ident!F296-C296+1-(INT((CHOOSE(WEEKDAY(C296),0,1,2,3,4,5,6)+(Ident!F296-C296+1))/7))-(INT((CHOOSE(WEEKDAY(C296),6,0,1,2,3,4,5)+(Ident!F296-C296+1))/7))</f>
        <v>-32807</v>
      </c>
      <c r="E296" s="21">
        <f>Kal!B$13-C296+1-(INT((CHOOSE(WEEKDAY(C296),0,1,2,3,4,5,6)+(Kal!B$13-C296+1))/7))-(INT((CHOOSE(WEEKDAY(C296),6,0,1,2,3,4,5)+(Kal!B$13-C296+1))/7))</f>
        <v>66</v>
      </c>
      <c r="F296" s="21">
        <f>Ident!F296-Kal!A$11+1-(INT((CHOOSE(WEEKDAY(Kal!A$11),0,1,2,3,4,5,6)+(Ident!F296-Kal!A$11+1))/7))-(INT((CHOOSE(WEEKDAY(Kal!A$11),6,0,1,2,3,4,5)+(Ident!F296-Kal!A$11+1))/7))</f>
        <v>-32807</v>
      </c>
      <c r="G296" s="21">
        <f>IF(AND(Ident!E296&lt;&gt;0,Ident!F296&lt;&gt;0),D296,IF(AND(Ident!E296&lt;&gt;0,Ident!F296=0),E296,IF(AND(Ident!E296=0,Ident!F296&lt;&gt;0),F296,ad5kw)))</f>
        <v>66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45931</v>
      </c>
      <c r="D297" s="21">
        <f>Ident!F297-C297+1-(INT((CHOOSE(WEEKDAY(C297),0,1,2,3,4,5,6)+(Ident!F297-C297+1))/7))-(INT((CHOOSE(WEEKDAY(C297),6,0,1,2,3,4,5)+(Ident!F297-C297+1))/7))</f>
        <v>-32807</v>
      </c>
      <c r="E297" s="21">
        <f>Kal!B$13-C297+1-(INT((CHOOSE(WEEKDAY(C297),0,1,2,3,4,5,6)+(Kal!B$13-C297+1))/7))-(INT((CHOOSE(WEEKDAY(C297),6,0,1,2,3,4,5)+(Kal!B$13-C297+1))/7))</f>
        <v>66</v>
      </c>
      <c r="F297" s="21">
        <f>Ident!F297-Kal!A$11+1-(INT((CHOOSE(WEEKDAY(Kal!A$11),0,1,2,3,4,5,6)+(Ident!F297-Kal!A$11+1))/7))-(INT((CHOOSE(WEEKDAY(Kal!A$11),6,0,1,2,3,4,5)+(Ident!F297-Kal!A$11+1))/7))</f>
        <v>-32807</v>
      </c>
      <c r="G297" s="21">
        <f>IF(AND(Ident!E297&lt;&gt;0,Ident!F297&lt;&gt;0),D297,IF(AND(Ident!E297&lt;&gt;0,Ident!F297=0),E297,IF(AND(Ident!E297=0,Ident!F297&lt;&gt;0),F297,ad5kw)))</f>
        <v>66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45931</v>
      </c>
      <c r="D298" s="21">
        <f>Ident!F298-C298+1-(INT((CHOOSE(WEEKDAY(C298),0,1,2,3,4,5,6)+(Ident!F298-C298+1))/7))-(INT((CHOOSE(WEEKDAY(C298),6,0,1,2,3,4,5)+(Ident!F298-C298+1))/7))</f>
        <v>-32807</v>
      </c>
      <c r="E298" s="21">
        <f>Kal!B$13-C298+1-(INT((CHOOSE(WEEKDAY(C298),0,1,2,3,4,5,6)+(Kal!B$13-C298+1))/7))-(INT((CHOOSE(WEEKDAY(C298),6,0,1,2,3,4,5)+(Kal!B$13-C298+1))/7))</f>
        <v>66</v>
      </c>
      <c r="F298" s="21">
        <f>Ident!F298-Kal!A$11+1-(INT((CHOOSE(WEEKDAY(Kal!A$11),0,1,2,3,4,5,6)+(Ident!F298-Kal!A$11+1))/7))-(INT((CHOOSE(WEEKDAY(Kal!A$11),6,0,1,2,3,4,5)+(Ident!F298-Kal!A$11+1))/7))</f>
        <v>-32807</v>
      </c>
      <c r="G298" s="21">
        <f>IF(AND(Ident!E298&lt;&gt;0,Ident!F298&lt;&gt;0),D298,IF(AND(Ident!E298&lt;&gt;0,Ident!F298=0),E298,IF(AND(Ident!E298=0,Ident!F298&lt;&gt;0),F298,ad5kw)))</f>
        <v>66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45931</v>
      </c>
      <c r="D299" s="21">
        <f>Ident!F299-C299+1-(INT((CHOOSE(WEEKDAY(C299),0,1,2,3,4,5,6)+(Ident!F299-C299+1))/7))-(INT((CHOOSE(WEEKDAY(C299),6,0,1,2,3,4,5)+(Ident!F299-C299+1))/7))</f>
        <v>-32807</v>
      </c>
      <c r="E299" s="21">
        <f>Kal!B$13-C299+1-(INT((CHOOSE(WEEKDAY(C299),0,1,2,3,4,5,6)+(Kal!B$13-C299+1))/7))-(INT((CHOOSE(WEEKDAY(C299),6,0,1,2,3,4,5)+(Kal!B$13-C299+1))/7))</f>
        <v>66</v>
      </c>
      <c r="F299" s="21">
        <f>Ident!F299-Kal!A$11+1-(INT((CHOOSE(WEEKDAY(Kal!A$11),0,1,2,3,4,5,6)+(Ident!F299-Kal!A$11+1))/7))-(INT((CHOOSE(WEEKDAY(Kal!A$11),6,0,1,2,3,4,5)+(Ident!F299-Kal!A$11+1))/7))</f>
        <v>-32807</v>
      </c>
      <c r="G299" s="21">
        <f>IF(AND(Ident!E299&lt;&gt;0,Ident!F299&lt;&gt;0),D299,IF(AND(Ident!E299&lt;&gt;0,Ident!F299=0),E299,IF(AND(Ident!E299=0,Ident!F299&lt;&gt;0),F299,ad5kw)))</f>
        <v>66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45931</v>
      </c>
      <c r="D300" s="21">
        <f>Ident!F300-C300+1-(INT((CHOOSE(WEEKDAY(C300),0,1,2,3,4,5,6)+(Ident!F300-C300+1))/7))-(INT((CHOOSE(WEEKDAY(C300),6,0,1,2,3,4,5)+(Ident!F300-C300+1))/7))</f>
        <v>-32807</v>
      </c>
      <c r="E300" s="21">
        <f>Kal!B$13-C300+1-(INT((CHOOSE(WEEKDAY(C300),0,1,2,3,4,5,6)+(Kal!B$13-C300+1))/7))-(INT((CHOOSE(WEEKDAY(C300),6,0,1,2,3,4,5)+(Kal!B$13-C300+1))/7))</f>
        <v>66</v>
      </c>
      <c r="F300" s="21">
        <f>Ident!F300-Kal!A$11+1-(INT((CHOOSE(WEEKDAY(Kal!A$11),0,1,2,3,4,5,6)+(Ident!F300-Kal!A$11+1))/7))-(INT((CHOOSE(WEEKDAY(Kal!A$11),6,0,1,2,3,4,5)+(Ident!F300-Kal!A$11+1))/7))</f>
        <v>-32807</v>
      </c>
      <c r="G300" s="21">
        <f>IF(AND(Ident!E300&lt;&gt;0,Ident!F300&lt;&gt;0),D300,IF(AND(Ident!E300&lt;&gt;0,Ident!F300=0),E300,IF(AND(Ident!E300=0,Ident!F300&lt;&gt;0),F300,ad5kw)))</f>
        <v>66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er5sWggXlP2pbNVDEPEZzhzgXw81xy9KgK3QLLkt8pJPcwVcxWsAL8463aT4/0ydMsoVN6iIjXkvby8qTIBhdQ==" saltValue="P+AOEYZd5gL+TN8p4QzlR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2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0" width="13.1640625" style="17" customWidth="1"/>
    <col min="21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24.5" style="17" customWidth="1"/>
    <col min="26" max="26" width="20" style="17" customWidth="1"/>
    <col min="27" max="27" width="16" style="17" customWidth="1"/>
    <col min="28" max="28" width="19" style="17" customWidth="1"/>
    <col min="29" max="29" width="15.5" style="17" customWidth="1"/>
    <col min="30" max="30" width="21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5" t="s">
        <v>294</v>
      </c>
      <c r="G2" s="386"/>
      <c r="H2" s="387"/>
      <c r="I2" s="385" t="s">
        <v>295</v>
      </c>
      <c r="J2" s="386"/>
      <c r="K2" s="386"/>
      <c r="L2" s="386"/>
      <c r="M2" s="386"/>
      <c r="N2" s="386"/>
      <c r="O2" s="386"/>
      <c r="P2" s="387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0" t="s">
        <v>296</v>
      </c>
      <c r="B3" s="370" t="s">
        <v>297</v>
      </c>
      <c r="C3" s="370" t="s">
        <v>298</v>
      </c>
      <c r="D3" s="370" t="s">
        <v>299</v>
      </c>
      <c r="E3" s="374"/>
      <c r="F3" s="375"/>
      <c r="G3" s="376"/>
      <c r="H3" s="377"/>
      <c r="I3" s="364" t="s">
        <v>300</v>
      </c>
      <c r="J3" s="364" t="s">
        <v>301</v>
      </c>
      <c r="K3" s="364" t="s">
        <v>302</v>
      </c>
      <c r="L3" s="364" t="s">
        <v>303</v>
      </c>
      <c r="M3" s="364" t="s">
        <v>304</v>
      </c>
      <c r="N3" s="364" t="s">
        <v>305</v>
      </c>
      <c r="O3" s="364" t="s">
        <v>306</v>
      </c>
      <c r="P3" s="364" t="s">
        <v>307</v>
      </c>
      <c r="Q3" s="378" t="s">
        <v>308</v>
      </c>
      <c r="R3" s="379"/>
      <c r="S3" s="380" t="s">
        <v>309</v>
      </c>
      <c r="T3" s="378" t="s">
        <v>310</v>
      </c>
      <c r="U3" s="379"/>
      <c r="V3" s="381" t="s">
        <v>311</v>
      </c>
      <c r="W3" s="388" t="s">
        <v>763</v>
      </c>
      <c r="X3" s="388" t="s">
        <v>764</v>
      </c>
      <c r="Y3" s="388" t="s">
        <v>765</v>
      </c>
      <c r="Z3" s="388" t="s">
        <v>766</v>
      </c>
      <c r="AA3" s="382" t="s">
        <v>315</v>
      </c>
      <c r="AB3" s="382" t="s">
        <v>316</v>
      </c>
      <c r="AC3" s="383" t="s">
        <v>317</v>
      </c>
      <c r="AD3" s="383" t="s">
        <v>318</v>
      </c>
      <c r="AE3" s="380" t="s">
        <v>319</v>
      </c>
      <c r="AF3" s="384" t="s">
        <v>320</v>
      </c>
      <c r="AG3" s="384" t="s">
        <v>321</v>
      </c>
      <c r="AH3" s="384" t="s">
        <v>322</v>
      </c>
      <c r="AI3" s="384" t="s">
        <v>323</v>
      </c>
      <c r="AJ3" s="384" t="s">
        <v>324</v>
      </c>
      <c r="AK3" s="384" t="s">
        <v>325</v>
      </c>
      <c r="AL3" s="384" t="s">
        <v>326</v>
      </c>
      <c r="AM3" s="384" t="s">
        <v>327</v>
      </c>
      <c r="AN3" s="384" t="s">
        <v>328</v>
      </c>
      <c r="AO3" s="367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HPbDU9miQJOIZ382p1AjdJidhvq2dR9s7ouJTNu82u4EXCTPou6GfFfVJnk40dpt84OI7CzloWEVaS5831DUGQ==" saltValue="Fyqv2cgYIauzgSHROpMkX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7" width="12.5" style="17" customWidth="1"/>
    <col min="8" max="8" width="11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3" style="17" customWidth="1"/>
    <col min="26" max="26" width="14.832031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mMoxbL9RrlZKKKxAXyuioEaGcux0Y8M4foe/fJyD5AAAruOhJ6gY3js/DF9v3jk5bq1Pffj+iQtKNALdtY5Gew==" saltValue="gAjbyInvH3jzIqc1w5hzE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1.6640625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4.5" style="17" customWidth="1"/>
    <col min="26" max="26" width="14.16406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fTxcdMmSBA01TKk/gKH5WBKHQAwmXO4hsOhSB10WsCfsw7HRb4kIVB4tzayBPEgYkICPiQq9OT1W4pmY6XF/OA==" saltValue="sHZdoGHiZlORYWDEctp2Gg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6"/>
  <sheetViews>
    <sheetView showGridLines="0" showRowColHeaders="0" zoomScaleNormal="100" workbookViewId="0">
      <pane ySplit="10" topLeftCell="A114" activePane="bottomLeft" state="frozen"/>
      <selection pane="bottomLeft" activeCell="A129" sqref="A129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26" t="s">
        <v>0</v>
      </c>
      <c r="B1" s="126" t="s">
        <v>1</v>
      </c>
      <c r="C1" s="114"/>
      <c r="D1" s="114"/>
    </row>
    <row r="2" spans="1:4" s="2" customFormat="1" ht="24.95" customHeight="1" x14ac:dyDescent="0.3">
      <c r="A2" s="115" t="s">
        <v>798</v>
      </c>
      <c r="B2" s="116">
        <v>45925</v>
      </c>
      <c r="C2" s="117"/>
      <c r="D2" s="117"/>
    </row>
    <row r="3" spans="1:4" ht="14.1" customHeight="1" x14ac:dyDescent="0.3">
      <c r="A3" s="118"/>
      <c r="B3" s="118"/>
      <c r="C3" s="118"/>
      <c r="D3" s="118"/>
    </row>
    <row r="4" spans="1:4" ht="14.1" customHeight="1" x14ac:dyDescent="0.3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3">
      <c r="A6" s="118" t="s">
        <v>4</v>
      </c>
      <c r="B6" s="118" t="s">
        <v>400</v>
      </c>
      <c r="C6" s="118"/>
      <c r="D6" s="118"/>
    </row>
    <row r="7" spans="1:4" ht="14.1" customHeight="1" x14ac:dyDescent="0.3">
      <c r="A7" s="118" t="s">
        <v>614</v>
      </c>
      <c r="B7" s="118" t="s">
        <v>5</v>
      </c>
      <c r="C7" s="118"/>
      <c r="D7" s="118"/>
    </row>
    <row r="8" spans="1:4" ht="14.1" customHeight="1" x14ac:dyDescent="0.3">
      <c r="A8" s="118"/>
      <c r="B8" s="118"/>
      <c r="C8" s="118"/>
      <c r="D8" s="118"/>
    </row>
    <row r="9" spans="1:4" ht="14.1" customHeight="1" x14ac:dyDescent="0.3">
      <c r="A9" s="118"/>
      <c r="B9" s="118"/>
      <c r="C9" s="118"/>
      <c r="D9" s="118"/>
    </row>
    <row r="10" spans="1:4" ht="14.1" customHeight="1" x14ac:dyDescent="0.3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3.5" x14ac:dyDescent="0.3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3.5" x14ac:dyDescent="0.3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3.5" x14ac:dyDescent="0.3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3.5" x14ac:dyDescent="0.3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3.5" x14ac:dyDescent="0.3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3.5" x14ac:dyDescent="0.3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3.5" x14ac:dyDescent="0.3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3.5" x14ac:dyDescent="0.3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3.5" x14ac:dyDescent="0.3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3.5" x14ac:dyDescent="0.3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3.5" x14ac:dyDescent="0.3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3.5" x14ac:dyDescent="0.3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3.5" x14ac:dyDescent="0.3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3.5" x14ac:dyDescent="0.3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3.5" x14ac:dyDescent="0.3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3.5" x14ac:dyDescent="0.3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3.5" x14ac:dyDescent="0.3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3.5" x14ac:dyDescent="0.3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3.5" x14ac:dyDescent="0.3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3.5" x14ac:dyDescent="0.3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3.5" x14ac:dyDescent="0.3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3.5" x14ac:dyDescent="0.3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3.5" x14ac:dyDescent="0.3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3.5" x14ac:dyDescent="0.3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3.5" x14ac:dyDescent="0.3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3.5" x14ac:dyDescent="0.3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3.5" x14ac:dyDescent="0.3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3.5" x14ac:dyDescent="0.3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3.5" x14ac:dyDescent="0.3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3.5" x14ac:dyDescent="0.3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3.5" x14ac:dyDescent="0.3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3.5" x14ac:dyDescent="0.3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3.5" x14ac:dyDescent="0.3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3.5" x14ac:dyDescent="0.3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3.5" x14ac:dyDescent="0.3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3.5" x14ac:dyDescent="0.3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3.5" x14ac:dyDescent="0.3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3.5" x14ac:dyDescent="0.3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3.5" x14ac:dyDescent="0.3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3.5" x14ac:dyDescent="0.3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3.5" x14ac:dyDescent="0.3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3.5" x14ac:dyDescent="0.3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3.5" x14ac:dyDescent="0.3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3.5" x14ac:dyDescent="0.3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3.5" x14ac:dyDescent="0.3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3.5" x14ac:dyDescent="0.3">
      <c r="A56" s="125">
        <v>43552</v>
      </c>
      <c r="B56" s="124" t="s">
        <v>421</v>
      </c>
      <c r="C56" s="121"/>
      <c r="D56" s="123" t="s">
        <v>424</v>
      </c>
    </row>
    <row r="57" spans="1:4" ht="13.5" x14ac:dyDescent="0.3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3.5" x14ac:dyDescent="0.3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3.5" x14ac:dyDescent="0.3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3.5" x14ac:dyDescent="0.3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3.5" x14ac:dyDescent="0.3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3.5" x14ac:dyDescent="0.3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3.5" x14ac:dyDescent="0.3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3.5" x14ac:dyDescent="0.3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3.5" x14ac:dyDescent="0.3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3.5" x14ac:dyDescent="0.3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3.5" x14ac:dyDescent="0.3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3.5" x14ac:dyDescent="0.3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3.5" x14ac:dyDescent="0.3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3.5" x14ac:dyDescent="0.3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3.5" x14ac:dyDescent="0.3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3.5" x14ac:dyDescent="0.3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3.5" x14ac:dyDescent="0.3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3.5" x14ac:dyDescent="0.3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3.5" x14ac:dyDescent="0.3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3.5" x14ac:dyDescent="0.3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3.5" x14ac:dyDescent="0.3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3.5" x14ac:dyDescent="0.3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3.5" x14ac:dyDescent="0.3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3.5" x14ac:dyDescent="0.3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3.5" x14ac:dyDescent="0.3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3.5" x14ac:dyDescent="0.3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3.5" x14ac:dyDescent="0.3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3.5" x14ac:dyDescent="0.3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3.5" x14ac:dyDescent="0.3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3.5" x14ac:dyDescent="0.3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3.5" x14ac:dyDescent="0.3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3.5" x14ac:dyDescent="0.3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3.5" x14ac:dyDescent="0.3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3.5" x14ac:dyDescent="0.3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3.5" x14ac:dyDescent="0.3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3.5" x14ac:dyDescent="0.3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3.5" x14ac:dyDescent="0.3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3.5" x14ac:dyDescent="0.3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3.5" x14ac:dyDescent="0.3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3.5" x14ac:dyDescent="0.3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3.5" x14ac:dyDescent="0.3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3.5" x14ac:dyDescent="0.3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3.5" x14ac:dyDescent="0.3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3.5" x14ac:dyDescent="0.3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3.5" x14ac:dyDescent="0.3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3.5" x14ac:dyDescent="0.3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3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3.5" x14ac:dyDescent="0.3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3.5" x14ac:dyDescent="0.3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3.5" x14ac:dyDescent="0.3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3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3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3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3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3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3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3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3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3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5">
      <c r="A116" s="389">
        <v>45372</v>
      </c>
      <c r="B116" s="390" t="s">
        <v>767</v>
      </c>
      <c r="C116" s="391" t="s">
        <v>705</v>
      </c>
      <c r="D116" s="392" t="s">
        <v>769</v>
      </c>
    </row>
    <row r="117" spans="1:4" ht="13.5" customHeight="1" x14ac:dyDescent="0.3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3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3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3">
      <c r="A120" s="389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3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3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3.5" x14ac:dyDescent="0.3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3.5" x14ac:dyDescent="0.3">
      <c r="A124" s="241">
        <v>45764</v>
      </c>
      <c r="B124" s="242" t="s">
        <v>792</v>
      </c>
      <c r="C124" s="121" t="s">
        <v>397</v>
      </c>
      <c r="D124" s="243" t="s">
        <v>793</v>
      </c>
    </row>
    <row r="125" spans="1:4" ht="13.5" x14ac:dyDescent="0.3">
      <c r="A125" s="260">
        <v>45841</v>
      </c>
      <c r="B125" s="242" t="s">
        <v>794</v>
      </c>
      <c r="C125" s="121" t="s">
        <v>796</v>
      </c>
      <c r="D125" s="243" t="s">
        <v>795</v>
      </c>
    </row>
    <row r="126" spans="1:4" ht="13.5" x14ac:dyDescent="0.3">
      <c r="A126" s="260">
        <v>45925</v>
      </c>
      <c r="B126" s="242" t="s">
        <v>798</v>
      </c>
      <c r="C126" s="121" t="s">
        <v>797</v>
      </c>
      <c r="D126" s="243" t="s">
        <v>799</v>
      </c>
    </row>
  </sheetData>
  <sheetProtection algorithmName="SHA-512" hashValue="uEtwDERYLhZOIuekgvFSSicXwr3QAKn22Hylx5+qyyIluJKzlCXBA0hQ6kdRmNTUmA/YvBzQRSfnPzUSK9wwrQ==" saltValue="vIa0JBChEuhObfJpjU5mCA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defaultColWidth="9.33203125" defaultRowHeight="11.25" x14ac:dyDescent="0.2"/>
  <cols>
    <col min="1" max="1" width="53.83203125" customWidth="1"/>
    <col min="2" max="2" width="29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4" t="str">
        <f>IF(kwnr&gt;=76,IF(kwnr&gt;=83,"750;751;752;753;755;756;757;758","750;751;752;753;"),958)</f>
        <v>750;751;752;753;755;756;757;758</v>
      </c>
      <c r="C3" s="395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26.84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26.84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26.84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2111.89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2111.89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2111.89</v>
      </c>
      <c r="C23" s="3" t="s">
        <v>204</v>
      </c>
    </row>
    <row r="24" spans="1:3" x14ac:dyDescent="0.2">
      <c r="A24" s="3" t="s">
        <v>205</v>
      </c>
      <c r="B24" s="4">
        <f ca="1">gmm_1+gmm_2+gmm_3</f>
        <v>6335.67</v>
      </c>
      <c r="C24" s="3" t="s">
        <v>206</v>
      </c>
    </row>
    <row r="25" spans="1:3" x14ac:dyDescent="0.2">
      <c r="A25" s="36" t="s">
        <v>207</v>
      </c>
      <c r="B25" s="4">
        <f ca="1">ROUND(gmm_1*3/494,2)</f>
        <v>12.83</v>
      </c>
      <c r="C25" s="3" t="s">
        <v>208</v>
      </c>
    </row>
    <row r="26" spans="1:3" x14ac:dyDescent="0.2">
      <c r="A26" s="3" t="s">
        <v>209</v>
      </c>
      <c r="B26" s="4">
        <f ca="1">ROUND(gmm_2*3/494,2)</f>
        <v>12.83</v>
      </c>
      <c r="C26" s="3" t="s">
        <v>210</v>
      </c>
    </row>
    <row r="27" spans="1:3" x14ac:dyDescent="0.2">
      <c r="A27" s="3" t="s">
        <v>211</v>
      </c>
      <c r="B27" s="4">
        <f ca="1">ROUND(gmm_3*3/494,2)</f>
        <v>12.83</v>
      </c>
      <c r="C27" s="3" t="s">
        <v>212</v>
      </c>
    </row>
    <row r="28" spans="1:3" x14ac:dyDescent="0.2">
      <c r="A28" s="3" t="s">
        <v>213</v>
      </c>
      <c r="B28" s="4">
        <f ca="1">ROUND(gmk/494,2)</f>
        <v>12.83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3">
        <v>5.7099999999999998E-2</v>
      </c>
      <c r="C32" s="338" t="s">
        <v>787</v>
      </c>
    </row>
    <row r="33" spans="1:3" x14ac:dyDescent="0.2">
      <c r="A33" s="337" t="s">
        <v>788</v>
      </c>
      <c r="B33" s="393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283.21000000000004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283.21000000000004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283.21000000000004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23</v>
      </c>
      <c r="C46" s="3" t="s">
        <v>238</v>
      </c>
    </row>
    <row r="47" spans="1:3" x14ac:dyDescent="0.2">
      <c r="A47" s="3" t="s">
        <v>239</v>
      </c>
      <c r="B47" s="3">
        <f>malu2+dima2+wome2+doje2+vrve2</f>
        <v>20</v>
      </c>
      <c r="C47" s="3" t="s">
        <v>240</v>
      </c>
    </row>
    <row r="48" spans="1:3" x14ac:dyDescent="0.2">
      <c r="A48" s="3" t="s">
        <v>241</v>
      </c>
      <c r="B48" s="3">
        <f>malu3+dima3+wome3+doje3+vrve3</f>
        <v>23</v>
      </c>
      <c r="C48" s="3" t="s">
        <v>242</v>
      </c>
    </row>
    <row r="49" spans="1:3" x14ac:dyDescent="0.2">
      <c r="A49" s="3" t="s">
        <v>243</v>
      </c>
      <c r="B49" s="3">
        <f>ad5m1+ad5m2+ad5m3</f>
        <v>66</v>
      </c>
      <c r="C49" s="3" t="s">
        <v>244</v>
      </c>
    </row>
    <row r="50" spans="1:3" x14ac:dyDescent="0.2">
      <c r="A50" s="3" t="s">
        <v>245</v>
      </c>
      <c r="B50" s="3">
        <f>ad5m1*mm/5</f>
        <v>174.8</v>
      </c>
      <c r="C50" s="3" t="s">
        <v>246</v>
      </c>
    </row>
    <row r="51" spans="1:3" x14ac:dyDescent="0.2">
      <c r="A51" s="3" t="s">
        <v>247</v>
      </c>
      <c r="B51" s="3">
        <f>ad5m2*mm/5</f>
        <v>152</v>
      </c>
      <c r="C51" s="3" t="s">
        <v>248</v>
      </c>
    </row>
    <row r="52" spans="1:3" x14ac:dyDescent="0.2">
      <c r="A52" s="3" t="s">
        <v>249</v>
      </c>
      <c r="B52" s="3">
        <f>ad5m3*mm/5</f>
        <v>174.8</v>
      </c>
      <c r="C52" s="3" t="s">
        <v>250</v>
      </c>
    </row>
    <row r="53" spans="1:3" x14ac:dyDescent="0.2">
      <c r="A53" s="90" t="s">
        <v>251</v>
      </c>
      <c r="B53" s="90">
        <f>(jaar-2003)*4+kwartaal-1</f>
        <v>91</v>
      </c>
      <c r="C53" s="90" t="s">
        <v>252</v>
      </c>
    </row>
  </sheetData>
  <sheetProtection algorithmName="SHA-512" hashValue="6As2jZ0KMKK8A2R6fJn6ZqBRepBEDuTIDFa/eZuOo2wrfHzRh/1ifih3ra5rZuEO7nDT2itHe+1l4G1UqmMgDA==" saltValue="8Ht+ECgJINYtHR4lS/V13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17" customWidth="1"/>
    <col min="2" max="1025" width="13.332031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42025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4</v>
      </c>
      <c r="D3" s="44">
        <f>INT((CHOOSE($D11,3,4,5,6,0,1,2)+$C11)/7)</f>
        <v>5</v>
      </c>
      <c r="E3" s="44">
        <f>INT((CHOOSE($D11,2,3,4,5,6,0,1)+$C11)/7)</f>
        <v>5</v>
      </c>
      <c r="F3" s="44">
        <f>INT((CHOOSE($D11,1,2,3,4,5,6,0)+$C11)/7)</f>
        <v>5</v>
      </c>
      <c r="G3" s="44">
        <f>INT((CHOOSE($D11,0,1,2,3,4,5,6)+$C11)/7)</f>
        <v>4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4</v>
      </c>
      <c r="F5" s="44">
        <f>INT((CHOOSE($D12,1,2,3,4,5,6,0)+$C12)/7)</f>
        <v>4</v>
      </c>
      <c r="G5" s="44">
        <f>INT((CHOOSE($D12,0,1,2,3,4,5,6)+$C12)/7)</f>
        <v>5</v>
      </c>
      <c r="H5" s="44">
        <f>INT((CHOOSE($D12,6,0,1,2,3,4,5)+$C12)/7)</f>
        <v>5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5</v>
      </c>
      <c r="D7" s="44">
        <f>INT((CHOOSE($D13,3,4,5,6,0,1,2)+$C13)/7)</f>
        <v>5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4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45931</v>
      </c>
      <c r="B11" s="103">
        <f>DATE(VALUE(RIGHT($A$2,4)),VALUE(LEFT($A$2,1))*3-1,0)</f>
        <v>45961</v>
      </c>
      <c r="C11" s="45">
        <f>B11-A11+1</f>
        <v>31</v>
      </c>
      <c r="D11" s="23">
        <f>WEEKDAY(A11,1)</f>
        <v>4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45962</v>
      </c>
      <c r="B12" s="103">
        <f>DATE(VALUE(RIGHT($A$2,4)),VALUE(LEFT($A$2,1))*3,0)</f>
        <v>45991</v>
      </c>
      <c r="C12" s="45">
        <f>B12-A12+1</f>
        <v>30</v>
      </c>
      <c r="D12" s="23">
        <f>WEEKDAY(A12,1)</f>
        <v>7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45992</v>
      </c>
      <c r="B13" s="103">
        <f>DATE(VALUE(RIGHT($A$2,4)),VALUE(LEFT($A$2,1))*3+1,0)</f>
        <v>46022</v>
      </c>
      <c r="C13" s="45">
        <f>B13-A13+1</f>
        <v>31</v>
      </c>
      <c r="D13" s="23">
        <f>WEEKDAY(A13,1)</f>
        <v>2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cl4H0rJ3lXkqu60Z/2a4aBcbSCnmvvVWI09xV+qim1Gv5VnXKnGTUVZjH3YxEgFYUulEn1Ub+b1UJvBOqPnM3A==" saltValue="X7ghYNcT/ZUQWtNpBNOV4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2"/>
  <sheetViews>
    <sheetView zoomScaleNormal="100" workbookViewId="0">
      <pane ySplit="3" topLeftCell="A67" activePane="bottomLeft" state="frozenSplit"/>
      <selection activeCell="G65" sqref="G65"/>
      <selection pane="bottomLeft" activeCell="B95" sqref="B95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10.66406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45666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15">
        <v>20251</v>
      </c>
      <c r="B89" s="22" t="e">
        <f t="shared" si="9"/>
        <v>#VALUE!</v>
      </c>
      <c r="C89" s="22">
        <v>0</v>
      </c>
      <c r="D89" s="22" t="e">
        <f t="shared" ref="D89:D92" si="10">ROUND(C89*B89/100,2)</f>
        <v>#VALUE!</v>
      </c>
      <c r="E89" s="93">
        <v>770</v>
      </c>
      <c r="F89" s="29">
        <v>32</v>
      </c>
      <c r="G89" s="29">
        <v>30.05</v>
      </c>
    </row>
    <row r="90" spans="1:7" x14ac:dyDescent="0.2">
      <c r="A90" s="15">
        <v>20252</v>
      </c>
      <c r="B90" s="22" t="e">
        <f t="shared" si="9"/>
        <v>#VALUE!</v>
      </c>
      <c r="C90" s="22">
        <v>0</v>
      </c>
      <c r="D90" s="22" t="e">
        <f t="shared" si="10"/>
        <v>#VALUE!</v>
      </c>
      <c r="E90" s="93">
        <v>770</v>
      </c>
      <c r="F90" s="29">
        <v>32</v>
      </c>
      <c r="G90" s="29">
        <v>30.05</v>
      </c>
    </row>
    <row r="91" spans="1:7" x14ac:dyDescent="0.2">
      <c r="A91" s="15">
        <v>20253</v>
      </c>
      <c r="B91" s="22" t="e">
        <f t="shared" si="9"/>
        <v>#VALUE!</v>
      </c>
      <c r="C91" s="22">
        <v>0</v>
      </c>
      <c r="D91" s="22" t="e">
        <f t="shared" si="10"/>
        <v>#VALUE!</v>
      </c>
      <c r="E91" s="93">
        <v>770</v>
      </c>
      <c r="F91" s="29">
        <v>32</v>
      </c>
      <c r="G91" s="29">
        <v>30.05</v>
      </c>
    </row>
    <row r="92" spans="1:7" x14ac:dyDescent="0.2">
      <c r="A92" s="15">
        <v>20254</v>
      </c>
      <c r="B92" s="22" t="e">
        <f t="shared" si="9"/>
        <v>#VALUE!</v>
      </c>
      <c r="C92" s="22">
        <v>0</v>
      </c>
      <c r="D92" s="22" t="e">
        <f t="shared" si="10"/>
        <v>#VALUE!</v>
      </c>
      <c r="E92" s="93">
        <v>770</v>
      </c>
      <c r="F92" s="29">
        <v>32</v>
      </c>
      <c r="G92" s="29">
        <v>30.05</v>
      </c>
    </row>
  </sheetData>
  <sheetProtection algorithmName="SHA-512" hashValue="Ml8WYd08v2hciBTcgay6bcfjhlLVzRe03TJajxddoXESbFYWTqYl3axMtT4YWB0/Hq+R97cWbXCXYAip9vpdGA==" saltValue="89wgckGPboyzAkfq1ra70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="95" zoomScaleNormal="95" zoomScaleSheetLayoutView="80" workbookViewId="0">
      <pane xSplit="2" ySplit="3" topLeftCell="C83" activePane="bottomRight" state="frozenSplit"/>
      <selection pane="topRight"/>
      <selection pane="bottomLeft"/>
      <selection pane="bottomRight" activeCell="C97" sqref="C97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7" width="12.83203125" customWidth="1"/>
    <col min="18" max="18" width="18.83203125" customWidth="1"/>
    <col min="19" max="19" width="21.83203125" customWidth="1"/>
    <col min="20" max="20" width="4.83203125" customWidth="1"/>
    <col min="21" max="21" width="20.83203125" customWidth="1"/>
  </cols>
  <sheetData>
    <row r="1" spans="1:21" ht="15.95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40.5" x14ac:dyDescent="0.3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0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0" t="str">
        <f>IF(kwnr&lt;76,"DMFA Spéciales",IF(kwnr&gt;=83,"DMFA &lt;&gt; 750-753 &amp;
755-758 Spéciales","DMFA &lt;&gt; 750-753 Spéciales"))</f>
        <v>DMFA &lt;&gt; 750-753 &amp;
755-758 Spéciales</v>
      </c>
      <c r="S2" s="350" t="str">
        <f>IF(kwnr&lt;76,"DMFA FFE",IF(kwnr&gt;=83,"DMFA FFE &lt;&gt; 750-753 &amp;
755-758 FFE","DMFA &lt;&gt; 750-753 FFE"))</f>
        <v>DMFA FFE &lt;&gt; 750-753 &amp;
755-758 FFE</v>
      </c>
      <c r="U2" s="132">
        <v>45925</v>
      </c>
    </row>
    <row r="3" spans="1:21" ht="15.95" customHeight="1" thickBot="1" x14ac:dyDescent="0.35">
      <c r="A3" s="356" t="s">
        <v>64</v>
      </c>
      <c r="B3" s="357" t="s">
        <v>65</v>
      </c>
      <c r="C3" s="358" t="s">
        <v>66</v>
      </c>
      <c r="D3" s="359" t="s">
        <v>67</v>
      </c>
      <c r="E3" s="359" t="s">
        <v>68</v>
      </c>
      <c r="F3" s="359" t="s">
        <v>66</v>
      </c>
      <c r="G3" s="359" t="s">
        <v>67</v>
      </c>
      <c r="H3" s="359" t="s">
        <v>68</v>
      </c>
      <c r="I3" s="359" t="str">
        <f>IF(kwnr&lt;85,"1er mois","M1 Volet A+B")</f>
        <v>M1 Volet A+B</v>
      </c>
      <c r="J3" s="359" t="str">
        <f>IF(kwnr&lt;85,"2ème mois","M2 Volet A+B")</f>
        <v>M2 Volet A+B</v>
      </c>
      <c r="K3" s="359" t="str">
        <f>IF(kwnr&lt;85,"3ème mois","M3 Volet A+B")</f>
        <v>M3 Volet A+B</v>
      </c>
      <c r="L3" s="359" t="str">
        <f>IF(kwnr&lt;44,"montant de base","forfait G11")</f>
        <v>forfait G11</v>
      </c>
      <c r="M3" s="359" t="s">
        <v>69</v>
      </c>
      <c r="N3" s="359" t="s">
        <v>69</v>
      </c>
      <c r="O3" s="359" t="s">
        <v>69</v>
      </c>
      <c r="P3" s="359" t="s">
        <v>69</v>
      </c>
      <c r="Q3" s="359" t="s">
        <v>69</v>
      </c>
      <c r="R3" s="359" t="s">
        <v>69</v>
      </c>
      <c r="S3" s="359" t="s">
        <v>69</v>
      </c>
    </row>
    <row r="4" spans="1:21" ht="15.95" customHeight="1" x14ac:dyDescent="0.3">
      <c r="A4" s="351">
        <v>2003</v>
      </c>
      <c r="B4" s="352">
        <v>2</v>
      </c>
      <c r="C4" s="353">
        <v>14.87</v>
      </c>
      <c r="D4" s="354">
        <v>14.87</v>
      </c>
      <c r="E4" s="354">
        <v>14.87</v>
      </c>
      <c r="F4" s="354">
        <v>1163.02</v>
      </c>
      <c r="G4" s="354">
        <v>1163.02</v>
      </c>
      <c r="H4" s="354">
        <v>1186.31</v>
      </c>
      <c r="I4" s="354">
        <v>95</v>
      </c>
      <c r="J4" s="354">
        <v>95</v>
      </c>
      <c r="K4" s="354">
        <v>95</v>
      </c>
      <c r="L4" s="354">
        <f>Para2!C2+Para2!E2</f>
        <v>2304.8200000000002</v>
      </c>
      <c r="M4" s="354">
        <v>13.07</v>
      </c>
      <c r="N4" s="354">
        <v>32.04</v>
      </c>
      <c r="O4" s="355">
        <v>29.17</v>
      </c>
      <c r="P4" s="355">
        <v>0</v>
      </c>
      <c r="Q4" s="355">
        <v>0</v>
      </c>
      <c r="R4" s="354">
        <v>0.1</v>
      </c>
      <c r="S4" s="354">
        <v>0</v>
      </c>
    </row>
    <row r="5" spans="1:21" ht="15.95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5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5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5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5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5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5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5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5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5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5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5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5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5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5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5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5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5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5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5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5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5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5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5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5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5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5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5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5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5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5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5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5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5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5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5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5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5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5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5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5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5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5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5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5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5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5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5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5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5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5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5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5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5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5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5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5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5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5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5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5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5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5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5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5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5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5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5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5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5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5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5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5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5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5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5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5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5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5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5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5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5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5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5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5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5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5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6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5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5" customHeight="1" x14ac:dyDescent="0.3">
      <c r="A93" s="327">
        <v>2025</v>
      </c>
      <c r="B93" s="328">
        <v>3</v>
      </c>
      <c r="C93" s="302">
        <v>26.84</v>
      </c>
      <c r="D93" s="133">
        <v>26.84</v>
      </c>
      <c r="E93" s="133">
        <v>26.84</v>
      </c>
      <c r="F93" s="133">
        <v>2111.89</v>
      </c>
      <c r="G93" s="133">
        <v>2111.89</v>
      </c>
      <c r="H93" s="133">
        <v>2111.89</v>
      </c>
      <c r="I93" s="133">
        <f t="shared" ref="I93" si="13">ROUND(F93*werkbonusLUIKAPerc,2)+ROUND(F93*werkbonusLUIKBPerc,2)</f>
        <v>283.21000000000004</v>
      </c>
      <c r="J93" s="133">
        <f t="shared" ref="J93" si="14">ROUND(G93*werkbonusLUIKAPerc,2)+ROUND(G93*werkbonusLUIKBPerc,2)</f>
        <v>283.21000000000004</v>
      </c>
      <c r="K93" s="133">
        <f t="shared" ref="K93" si="15">ROUND(H93*werkbonusLUIKAPerc,2)+ROUND(H93*werkbonusLUIKBPerc,2)</f>
        <v>283.21000000000004</v>
      </c>
      <c r="L93" s="133">
        <f>Para2!C91+Para2!E91</f>
        <v>770</v>
      </c>
      <c r="M93" s="133">
        <v>13.07</v>
      </c>
      <c r="N93" s="133">
        <v>32</v>
      </c>
      <c r="O93" s="127">
        <v>30.05</v>
      </c>
      <c r="P93" s="127">
        <v>0.02</v>
      </c>
      <c r="Q93" s="127">
        <v>0</v>
      </c>
      <c r="R93" s="133">
        <v>0.1</v>
      </c>
      <c r="S93" s="133">
        <v>0.01</v>
      </c>
    </row>
    <row r="94" spans="1:19" ht="15.95" customHeight="1" x14ac:dyDescent="0.3">
      <c r="A94" s="397">
        <v>2025</v>
      </c>
      <c r="B94" s="398">
        <v>4</v>
      </c>
      <c r="C94" s="302">
        <v>26.84</v>
      </c>
      <c r="D94" s="133">
        <v>26.84</v>
      </c>
      <c r="E94" s="133">
        <v>26.84</v>
      </c>
      <c r="F94" s="133">
        <v>2111.89</v>
      </c>
      <c r="G94" s="133">
        <v>2111.89</v>
      </c>
      <c r="H94" s="133">
        <v>2111.89</v>
      </c>
      <c r="I94" s="133">
        <f t="shared" ref="I94" si="16">ROUND(F94*werkbonusLUIKAPerc,2)+ROUND(F94*werkbonusLUIKBPerc,2)</f>
        <v>283.21000000000004</v>
      </c>
      <c r="J94" s="133">
        <f t="shared" ref="J94" si="17">ROUND(G94*werkbonusLUIKAPerc,2)+ROUND(G94*werkbonusLUIKBPerc,2)</f>
        <v>283.21000000000004</v>
      </c>
      <c r="K94" s="133">
        <f t="shared" ref="K94" si="18">ROUND(H94*werkbonusLUIKAPerc,2)+ROUND(H94*werkbonusLUIKBPerc,2)</f>
        <v>283.21000000000004</v>
      </c>
      <c r="L94" s="133">
        <f>Para2!C92+Para2!E92</f>
        <v>770</v>
      </c>
      <c r="M94" s="133">
        <v>13.07</v>
      </c>
      <c r="N94" s="133">
        <v>32</v>
      </c>
      <c r="O94" s="127">
        <v>30.05</v>
      </c>
      <c r="P94" s="127">
        <v>0.02</v>
      </c>
      <c r="Q94" s="127">
        <v>0</v>
      </c>
      <c r="R94" s="133">
        <v>0.1</v>
      </c>
      <c r="S94" s="133">
        <v>0.01</v>
      </c>
    </row>
    <row r="95" spans="1:19" ht="15.95" customHeight="1" x14ac:dyDescent="0.2"/>
    <row r="96" spans="1:19" ht="15.95" customHeight="1" x14ac:dyDescent="0.2"/>
    <row r="97" ht="15.95" customHeight="1" x14ac:dyDescent="0.2"/>
  </sheetData>
  <sheetProtection algorithmName="SHA-512" hashValue="4EQ8NBt0+evx54UX7QQtghygPW7wdEHpuuAtzgPU1Nhujoqgkqc3cLeIST5Z0XqlKC4RcA5DJ8gW8H5JDoASXg==" saltValue="YbFnu7G9/xSt7o5ZchnWGA==" spinCount="100000" sheet="1" objects="1" scenarios="1"/>
  <conditionalFormatting sqref="C5:C94 F5:F94">
    <cfRule type="expression" dxfId="19" priority="19">
      <formula>(C5&lt;&gt;E4)</formula>
    </cfRule>
  </conditionalFormatting>
  <conditionalFormatting sqref="D4:E93 G4:H93">
    <cfRule type="expression" dxfId="18" priority="7">
      <formula>(D4&lt;&gt;C4)</formula>
    </cfRule>
  </conditionalFormatting>
  <conditionalFormatting sqref="I5:I94">
    <cfRule type="expression" dxfId="17" priority="15">
      <formula>(I5&lt;&gt;K4)</formula>
    </cfRule>
  </conditionalFormatting>
  <conditionalFormatting sqref="J4:K90">
    <cfRule type="expression" dxfId="16" priority="24">
      <formula>(J4&lt;&gt;I4)</formula>
    </cfRule>
  </conditionalFormatting>
  <conditionalFormatting sqref="J91:K91">
    <cfRule type="expression" dxfId="15" priority="10">
      <formula>(J91&lt;&gt;L90)</formula>
    </cfRule>
  </conditionalFormatting>
  <conditionalFormatting sqref="J92:K93">
    <cfRule type="expression" dxfId="14" priority="5">
      <formula>(J92&lt;&gt;I92)</formula>
    </cfRule>
  </conditionalFormatting>
  <conditionalFormatting sqref="L5:L94">
    <cfRule type="expression" dxfId="13" priority="21">
      <formula>($L5&lt;&gt;$L4)</formula>
    </cfRule>
  </conditionalFormatting>
  <conditionalFormatting sqref="M6:O93 R6:S93">
    <cfRule type="expression" dxfId="12" priority="6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11" priority="188">
      <formula>(M5&lt;&gt;M4)</formula>
    </cfRule>
  </conditionalFormatting>
  <conditionalFormatting sqref="P87:Q93">
    <cfRule type="expression" dxfId="10" priority="8">
      <formula>(P87&lt;&gt;P86)</formula>
    </cfRule>
  </conditionalFormatting>
  <conditionalFormatting sqref="D94:E94 G94:H94">
    <cfRule type="expression" dxfId="3" priority="3">
      <formula>(D94&lt;&gt;C94)</formula>
    </cfRule>
  </conditionalFormatting>
  <conditionalFormatting sqref="J94:K94">
    <cfRule type="expression" dxfId="2" priority="1">
      <formula>(J94&lt;&gt;I94)</formula>
    </cfRule>
  </conditionalFormatting>
  <conditionalFormatting sqref="M94:O94 R94:S94">
    <cfRule type="expression" dxfId="1" priority="2">
      <formula>(M94&lt;&gt;M93)</formula>
    </cfRule>
  </conditionalFormatting>
  <conditionalFormatting sqref="P94:Q94">
    <cfRule type="expression" dxfId="0" priority="4">
      <formula>(P94&lt;&gt;P93)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02" customWidth="1"/>
    <col min="3" max="3" width="20.83203125" customWidth="1"/>
    <col min="4" max="4" width="100.83203125" style="118" customWidth="1"/>
    <col min="5" max="1025" width="8.83203125" customWidth="1"/>
  </cols>
  <sheetData>
    <row r="1" spans="1:4" s="7" customFormat="1" ht="51.95" customHeight="1" x14ac:dyDescent="0.25">
      <c r="A1" s="166" t="s">
        <v>574</v>
      </c>
      <c r="B1" s="166" t="s">
        <v>575</v>
      </c>
      <c r="D1" s="163"/>
    </row>
    <row r="2" spans="1:4" s="8" customFormat="1" ht="51.95" customHeight="1" x14ac:dyDescent="0.25">
      <c r="A2" s="167">
        <v>4</v>
      </c>
      <c r="B2" s="167">
        <v>2025</v>
      </c>
      <c r="D2" s="164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nZScmbsCv4CV2ehKxs9UZp9lgUP7SOFOtkguoGdQ44AcZvXSSdvINCNtNXmTRGBca2z/d5mxhXL7Calj6zEnAw==" saltValue="dUEEemP3KKUoQCmuevE8Hw==" spinCount="100000" sheet="1" objects="1" scenarios="1" selectLockedCells="1"/>
  <conditionalFormatting sqref="D7">
    <cfRule type="expression" dxfId="9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customWidth="1"/>
    <col min="2" max="2" width="14.83203125" style="105" customWidth="1"/>
    <col min="3" max="3" width="18.83203125" customWidth="1"/>
    <col min="4" max="4" width="16.83203125" customWidth="1"/>
    <col min="5" max="6" width="14.83203125" customWidth="1"/>
    <col min="7" max="7" width="22.83203125" customWidth="1"/>
    <col min="8" max="9" width="18.83203125" customWidth="1"/>
    <col min="10" max="10" width="8.83203125" customWidth="1"/>
    <col min="11" max="11" width="10.83203125" customWidth="1"/>
    <col min="12" max="12" width="22.83203125" customWidth="1"/>
    <col min="13" max="1024" width="8.83203125" customWidth="1"/>
  </cols>
  <sheetData>
    <row r="1" spans="1:30" ht="44.1" customHeight="1" x14ac:dyDescent="0.25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50000000000003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3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3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3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3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3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3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3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3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3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3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3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3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3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3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3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3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3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3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3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3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3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3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3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3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3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3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3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3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3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3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3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3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3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3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3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3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3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3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3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3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3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3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3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3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3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3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3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3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3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3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3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3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3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3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3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3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3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3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3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3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3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3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3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3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3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3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3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3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3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3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3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3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3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3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3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3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3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3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3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3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3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3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3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3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3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3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3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3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3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3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3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3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3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3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3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3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3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3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3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3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3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3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3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3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3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3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3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3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3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3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3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3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3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3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3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3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3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3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3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3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3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3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3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3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3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3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3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3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3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3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3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3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3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3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3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3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3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3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3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3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3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3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3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3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3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3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3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3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3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3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3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3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3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3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3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3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3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3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3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3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3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3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3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3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3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3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3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3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3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3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3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3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3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3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3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3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3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3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3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3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3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3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3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3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3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3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3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3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3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3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3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3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3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3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3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3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3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3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3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3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3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3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3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3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3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3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3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3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3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3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3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3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3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3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3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3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3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3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3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3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3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3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3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3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3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3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3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3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3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3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3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3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3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3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3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3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3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3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3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3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3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3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3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3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3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3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3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8" priority="1">
      <formula>AND($D$1=958,kwnr&gt;=76)</formula>
    </cfRule>
  </conditionalFormatting>
  <conditionalFormatting sqref="B1">
    <cfRule type="expression" dxfId="7" priority="4">
      <formula>(controlnbr_user&lt;&gt;controlnbr_calculated)</formula>
    </cfRule>
  </conditionalFormatting>
  <conditionalFormatting sqref="D1">
    <cfRule type="cellIs" dxfId="6" priority="2" operator="notBetween">
      <formula>0</formula>
      <formula>999</formula>
    </cfRule>
    <cfRule type="expression" dxfId="5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style="11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6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5" width="12.83203125" style="3" customWidth="1"/>
    <col min="26" max="27" width="12.83203125" style="9" customWidth="1"/>
    <col min="28" max="28" width="12.83203125" style="3" customWidth="1"/>
    <col min="29" max="29" width="4.83203125" style="11" customWidth="1"/>
    <col min="30" max="30" width="16.83203125" style="10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17" customWidth="1"/>
    <col min="3" max="3" width="12.83203125" style="18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4 / 2025</v>
      </c>
      <c r="F2" s="237" t="s">
        <v>86</v>
      </c>
      <c r="G2" s="237" t="str">
        <f>versienummer</f>
        <v>2025.10.a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3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3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3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3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3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3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3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3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3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3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3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3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3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3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3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3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3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3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3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3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3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3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3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3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3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3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3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3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3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3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3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3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3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3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3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3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3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3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3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3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3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3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3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3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3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3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3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3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3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3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3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3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3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3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3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3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3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3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3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3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3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3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3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3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3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3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3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3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3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3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3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3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3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3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3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3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3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3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3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3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3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3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3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3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3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3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3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3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3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3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3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3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3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3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3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3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3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3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3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3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3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3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3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3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3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3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3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3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3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3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3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3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3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3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3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3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3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3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3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3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3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3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3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3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3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3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3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3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3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3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3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3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3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3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3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3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3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3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3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3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3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3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3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3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3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3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3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3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3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3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3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3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3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3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3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3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3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3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3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3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3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3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3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3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3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3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3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3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3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3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3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3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3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3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3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3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3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3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3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3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3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3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3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3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3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3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3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3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3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3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3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3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3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3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3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3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3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3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3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3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3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3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3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3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3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3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3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3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3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3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3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3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3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3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3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3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3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3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3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3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3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3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3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3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3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3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3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3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3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3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3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3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3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3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3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3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3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3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3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3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3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3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3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3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3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3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3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3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3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3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3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3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3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3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3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3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3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3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3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3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3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3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3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3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3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3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3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3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3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3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3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3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3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3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3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3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3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3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3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3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3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3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3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3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3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3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3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3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3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3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3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3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3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3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3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3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GV9q7aPyGI1Pjs3cvlD4Keya4boA9SbHT7+WWGzM1KXPxXzLXfi3UR1C09veWIPxDTYJtWRyjksSxdsnmkNmrg==" saltValue="UqURvZkdMiMnwfK+4JuL7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2025-09-25T13:25:50Z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